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9720" windowHeight="6795" tabRatio="862" activeTab="0"/>
  </bookViews>
  <sheets>
    <sheet name="Mannschaften" sheetId="1" r:id="rId1"/>
    <sheet name="Ergebnisse" sheetId="2" r:id="rId2"/>
    <sheet name="1.Beg-3" sheetId="3" r:id="rId3"/>
    <sheet name="1.Beg-2" sheetId="4" r:id="rId4"/>
    <sheet name="1.Beg-1" sheetId="5" r:id="rId5"/>
    <sheet name="2.Beg-3" sheetId="6" r:id="rId6"/>
    <sheet name="2.Beg-2" sheetId="7" r:id="rId7"/>
    <sheet name="2.Beg-1" sheetId="8" r:id="rId8"/>
    <sheet name="3.Beg-3" sheetId="9" r:id="rId9"/>
    <sheet name="3.Beg-2" sheetId="10" r:id="rId10"/>
    <sheet name="3.Beg-1" sheetId="11" r:id="rId11"/>
  </sheets>
  <definedNames>
    <definedName name="_xlnm.Print_Area" localSheetId="1">'Ergebnisse'!$A$1:$O$42</definedName>
    <definedName name="Kopf" localSheetId="4">'1.Beg-1'!$B$1:$AU$7</definedName>
    <definedName name="Kopf" localSheetId="3">'1.Beg-2'!$B$1:$AU$7</definedName>
    <definedName name="Kopf" localSheetId="2">'1.Beg-3'!$B$1:$AU$7</definedName>
    <definedName name="Kopf" localSheetId="7">'2.Beg-1'!$B$1:$AU$7</definedName>
    <definedName name="Kopf" localSheetId="6">'2.Beg-2'!$B$1:$AU$7</definedName>
    <definedName name="Kopf" localSheetId="5">'2.Beg-3'!$B$1:$AU$7</definedName>
    <definedName name="Kopf" localSheetId="10">'3.Beg-1'!$B$1:$AU$7</definedName>
    <definedName name="Kopf" localSheetId="9">'3.Beg-2'!$B$1:$AU$7</definedName>
    <definedName name="Kopf" localSheetId="8">'3.Beg-3'!$B$1:$AU$7</definedName>
    <definedName name="Kopf">#REF!</definedName>
    <definedName name="Punktliste" localSheetId="4">'1.Beg-1'!$B$10:$BH$43</definedName>
    <definedName name="Punktliste" localSheetId="3">'1.Beg-2'!$B$10:$BH$43</definedName>
    <definedName name="Punktliste" localSheetId="2">'1.Beg-3'!$B$10:$BH$43</definedName>
    <definedName name="Punktliste" localSheetId="7">'2.Beg-1'!$B$10:$BH$43</definedName>
    <definedName name="Punktliste" localSheetId="6">'2.Beg-2'!$B$10:$BH$43</definedName>
    <definedName name="Punktliste" localSheetId="5">'2.Beg-3'!$B$10:$BH$43</definedName>
    <definedName name="Punktliste" localSheetId="10">'3.Beg-1'!$B$10:$BH$43</definedName>
    <definedName name="Punktliste" localSheetId="9">'3.Beg-2'!$B$10:$BH$43</definedName>
    <definedName name="Punktliste" localSheetId="8">'3.Beg-3'!$B$10:$BH$43</definedName>
    <definedName name="Punktliste">#REF!</definedName>
  </definedNames>
  <calcPr fullCalcOnLoad="1"/>
</workbook>
</file>

<file path=xl/comments1.xml><?xml version="1.0" encoding="utf-8"?>
<comments xmlns="http://schemas.openxmlformats.org/spreadsheetml/2006/main">
  <authors>
    <author>Ulbricht Reiner</author>
  </authors>
  <commentList>
    <comment ref="F18" authorId="0">
      <text>
        <r>
          <rPr>
            <b/>
            <sz val="8"/>
            <rFont val="Tahoma"/>
            <family val="0"/>
          </rPr>
          <t>Ulbricht Reiner:</t>
        </r>
        <r>
          <rPr>
            <sz val="8"/>
            <rFont val="Tahoma"/>
            <family val="0"/>
          </rPr>
          <t xml:space="preserve">
ab diesem Datum ist 
das Attest 1 Jahr gültig</t>
        </r>
      </text>
    </comment>
  </commentList>
</comments>
</file>

<file path=xl/sharedStrings.xml><?xml version="1.0" encoding="utf-8"?>
<sst xmlns="http://schemas.openxmlformats.org/spreadsheetml/2006/main" count="685" uniqueCount="91">
  <si>
    <t>SPIELBERICHT 1</t>
  </si>
  <si>
    <t>SQUASH RACKETS LANDESVERBAND</t>
  </si>
  <si>
    <t>BADEN-WÜRTTEMBERG e.V.</t>
  </si>
  <si>
    <t>Ligaobmann:</t>
  </si>
  <si>
    <t>eMail:</t>
  </si>
  <si>
    <t>Web-Seite:</t>
  </si>
  <si>
    <t>Tel.:</t>
  </si>
  <si>
    <t>Fax:</t>
  </si>
  <si>
    <t>Spieltag-Nr.:</t>
  </si>
  <si>
    <t xml:space="preserve">  Liga:</t>
  </si>
  <si>
    <t>Datum:</t>
  </si>
  <si>
    <t>Club-Anschrift Heimmannschaft:</t>
  </si>
  <si>
    <t>Anschrift Spieltagleiter:</t>
  </si>
  <si>
    <t>Anschrift Oberschiedsrichter:</t>
  </si>
  <si>
    <t>Sportwart,Tel.:</t>
  </si>
  <si>
    <t>Mannschaft von:</t>
  </si>
  <si>
    <t>Pass-Nr.</t>
  </si>
  <si>
    <t>Besondere Vorkommnisse:</t>
  </si>
  <si>
    <t>Unterschrift Spieltagleiter:</t>
  </si>
  <si>
    <t>Unterschrift Oberschiedsrichter:</t>
  </si>
  <si>
    <t>Achtung: Insgesamt 5 Ausfertigungen!</t>
  </si>
  <si>
    <t>Original an Ergebnisdienst</t>
  </si>
  <si>
    <t>1 Durchschlag je Mannschaft</t>
  </si>
  <si>
    <t>Spieltag</t>
  </si>
  <si>
    <t>SPIELBERICHT 2</t>
  </si>
  <si>
    <t>S p i e l p a a r u n g e n:</t>
  </si>
  <si>
    <t>End-</t>
  </si>
  <si>
    <t>Ergebnis</t>
  </si>
  <si>
    <t xml:space="preserve"> Mannschaft:</t>
  </si>
  <si>
    <t xml:space="preserve"> Gegner:</t>
  </si>
  <si>
    <t>Spielführer von:</t>
  </si>
  <si>
    <t>Unterschrift:</t>
  </si>
  <si>
    <t>Schiedsrichter-Formular</t>
  </si>
  <si>
    <t>Anlaß des Spiels :</t>
  </si>
  <si>
    <t>Beginn / Uhrzeit</t>
  </si>
  <si>
    <t xml:space="preserve"> 1. Satz</t>
  </si>
  <si>
    <t>/</t>
  </si>
  <si>
    <t>Paarung</t>
  </si>
  <si>
    <t>Endergebnis</t>
  </si>
  <si>
    <t xml:space="preserve"> 2. Satz</t>
  </si>
  <si>
    <t>A</t>
  </si>
  <si>
    <t>B</t>
  </si>
  <si>
    <t xml:space="preserve"> 3. Satz</t>
  </si>
  <si>
    <t>Datum</t>
  </si>
  <si>
    <t>Court</t>
  </si>
  <si>
    <t>Schiedsrichter   /    Punktrichter</t>
  </si>
  <si>
    <t xml:space="preserve"> 4. Satz</t>
  </si>
  <si>
    <t xml:space="preserve"> 5. Satz</t>
  </si>
  <si>
    <t xml:space="preserve"> Let / Punkt</t>
  </si>
  <si>
    <t xml:space="preserve"> Aufschlag L / R</t>
  </si>
  <si>
    <t xml:space="preserve"> Punkte</t>
  </si>
  <si>
    <t>3er</t>
  </si>
  <si>
    <t>2er</t>
  </si>
  <si>
    <t>1er</t>
  </si>
  <si>
    <t>:</t>
  </si>
  <si>
    <t>Spielort:</t>
  </si>
  <si>
    <t>Multi-Sport
Freiburg</t>
  </si>
  <si>
    <t>Reiner Ulbricht
Fehrenbachallee 23
79106 Freiburg</t>
  </si>
  <si>
    <t>0761 / 27 23 11</t>
  </si>
  <si>
    <t>3</t>
  </si>
  <si>
    <t>0</t>
  </si>
  <si>
    <t>Saison 2005-2006</t>
  </si>
  <si>
    <t>Heinz Gäßler</t>
  </si>
  <si>
    <t>Graudenzerstr. 13</t>
  </si>
  <si>
    <t>71229  Leonberg</t>
  </si>
  <si>
    <t>h.gaessler@gaessler-ec.de</t>
  </si>
  <si>
    <t>07152 - 35938-0</t>
  </si>
  <si>
    <t>2.</t>
  </si>
  <si>
    <t>Jugendoberliga</t>
  </si>
  <si>
    <t>Squash Cracks</t>
  </si>
  <si>
    <t>1.SC Karlsruhe I</t>
  </si>
  <si>
    <t>SC Tuttlingen</t>
  </si>
  <si>
    <t>Tristan, Scherlatzik</t>
  </si>
  <si>
    <t>Marvin, Scherlatzik</t>
  </si>
  <si>
    <t>Jascha, Scherlatzik</t>
  </si>
  <si>
    <t>Nicol, Vogt</t>
  </si>
  <si>
    <t>ärztliche
Beschein.</t>
  </si>
  <si>
    <t>Squash Cracks Südbaden e.V.
Guntramstraße 2
79106 Freiburg</t>
  </si>
  <si>
    <t>Daniel, Wiens</t>
  </si>
  <si>
    <t>Quang, Le Minh</t>
  </si>
  <si>
    <t>Marie, Wiens</t>
  </si>
  <si>
    <t>Kevin, Fuchs</t>
  </si>
  <si>
    <t>Martin, Pascal</t>
  </si>
  <si>
    <t>827</t>
  </si>
  <si>
    <t>Tanita, Raval</t>
  </si>
  <si>
    <t>1101</t>
  </si>
  <si>
    <t xml:space="preserve">Kevin Fuchs + Tanita Raval haben keinen Jugendpass vorgelegt, </t>
  </si>
  <si>
    <t>Das Datum von Kevin Fuchs wurde der Rangliste von Karlsruhe entnommen.</t>
  </si>
  <si>
    <t>somit konnte die Gültigkeit der ärztlichen Bescheinigung nicht nachgeprüft werden.</t>
  </si>
  <si>
    <t>2</t>
  </si>
  <si>
    <t>07152 - 35938-10</t>
  </si>
</sst>
</file>

<file path=xl/styles.xml><?xml version="1.0" encoding="utf-8"?>
<styleSheet xmlns="http://schemas.openxmlformats.org/spreadsheetml/2006/main">
  <numFmts count="4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&quot; DM&quot;#,##0_);[Red]\(&quot; DM&quot;#,##0\)"/>
    <numFmt numFmtId="198" formatCode="&quot; DM&quot;#,##0.00_);[Red]\(&quot; DM&quot;#,##0.00\)"/>
    <numFmt numFmtId="199" formatCode="[$-407]dddd\,\ d\.\ mmmm\ yyyy"/>
    <numFmt numFmtId="200" formatCode="d/m/yy;@"/>
  </numFmts>
  <fonts count="33">
    <font>
      <sz val="10"/>
      <name val="Arial"/>
      <family val="0"/>
    </font>
    <font>
      <b/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i/>
      <sz val="18"/>
      <name val="Times New Roman"/>
      <family val="0"/>
    </font>
    <font>
      <b/>
      <i/>
      <sz val="14"/>
      <name val="Times New Roman"/>
      <family val="1"/>
    </font>
    <font>
      <sz val="8"/>
      <name val="Times New Roman"/>
      <family val="0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u val="single"/>
      <sz val="7.5"/>
      <color indexed="36"/>
      <name val="Arial"/>
      <family val="0"/>
    </font>
    <font>
      <b/>
      <sz val="11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hair">
        <color indexed="55"/>
      </top>
      <bottom style="thin"/>
    </border>
    <border>
      <left style="hair"/>
      <right style="hair"/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>
        <color indexed="55"/>
      </top>
      <bottom style="thin">
        <color indexed="8"/>
      </bottom>
    </border>
    <border>
      <left style="hair"/>
      <right style="hair"/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3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4" fillId="0" borderId="9" xfId="0" applyFont="1" applyBorder="1" applyAlignment="1" applyProtection="1">
      <alignment horizontal="centerContinuous" vertical="center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Continuous" vertical="center"/>
    </xf>
    <xf numFmtId="14" fontId="4" fillId="0" borderId="8" xfId="0" applyNumberFormat="1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vertical="center"/>
    </xf>
    <xf numFmtId="0" fontId="4" fillId="0" borderId="16" xfId="0" applyFont="1" applyBorder="1" applyAlignment="1" applyProtection="1">
      <alignment horizontal="centerContinuous" vertical="center"/>
      <protection locked="0"/>
    </xf>
    <xf numFmtId="0" fontId="4" fillId="0" borderId="17" xfId="0" applyFont="1" applyBorder="1" applyAlignment="1" applyProtection="1">
      <alignment horizontal="centerContinuous" vertical="center"/>
      <protection locked="0"/>
    </xf>
    <xf numFmtId="0" fontId="15" fillId="0" borderId="1" xfId="18" applyBorder="1" applyAlignment="1">
      <alignment/>
    </xf>
    <xf numFmtId="0" fontId="2" fillId="0" borderId="0" xfId="0" applyFont="1" applyBorder="1" applyAlignment="1">
      <alignment/>
    </xf>
    <xf numFmtId="0" fontId="15" fillId="0" borderId="0" xfId="18" applyAlignment="1">
      <alignment/>
    </xf>
    <xf numFmtId="0" fontId="17" fillId="0" borderId="0" xfId="20" applyNumberFormat="1" applyFont="1" applyFill="1" applyBorder="1" applyAlignment="1" applyProtection="1">
      <alignment/>
      <protection/>
    </xf>
    <xf numFmtId="0" fontId="0" fillId="0" borderId="0" xfId="20" applyNumberFormat="1" applyFont="1" applyFill="1" applyBorder="1" applyAlignment="1" applyProtection="1">
      <alignment/>
      <protection/>
    </xf>
    <xf numFmtId="0" fontId="18" fillId="0" borderId="0" xfId="20" applyNumberFormat="1" applyFont="1" applyFill="1" applyBorder="1" applyAlignment="1" applyProtection="1">
      <alignment/>
      <protection/>
    </xf>
    <xf numFmtId="0" fontId="19" fillId="0" borderId="29" xfId="20" applyNumberFormat="1" applyFont="1" applyFill="1" applyBorder="1" applyAlignment="1" applyProtection="1">
      <alignment horizontal="centerContinuous"/>
      <protection/>
    </xf>
    <xf numFmtId="0" fontId="19" fillId="0" borderId="30" xfId="20" applyNumberFormat="1" applyFont="1" applyFill="1" applyBorder="1" applyAlignment="1" applyProtection="1">
      <alignment horizontal="centerContinuous"/>
      <protection/>
    </xf>
    <xf numFmtId="0" fontId="19" fillId="0" borderId="31" xfId="20" applyNumberFormat="1" applyFont="1" applyFill="1" applyBorder="1" applyAlignment="1" applyProtection="1">
      <alignment horizontal="centerContinuous"/>
      <protection/>
    </xf>
    <xf numFmtId="0" fontId="0" fillId="0" borderId="10" xfId="20" applyNumberFormat="1" applyFont="1" applyFill="1" applyBorder="1" applyAlignment="1" applyProtection="1">
      <alignment/>
      <protection/>
    </xf>
    <xf numFmtId="0" fontId="0" fillId="0" borderId="5" xfId="20" applyNumberFormat="1" applyFont="1" applyFill="1" applyBorder="1" applyAlignment="1" applyProtection="1">
      <alignment/>
      <protection/>
    </xf>
    <xf numFmtId="0" fontId="0" fillId="0" borderId="6" xfId="20" applyNumberFormat="1" applyFont="1" applyFill="1" applyBorder="1" applyAlignment="1" applyProtection="1">
      <alignment/>
      <protection/>
    </xf>
    <xf numFmtId="0" fontId="4" fillId="0" borderId="29" xfId="20" applyNumberFormat="1" applyFont="1" applyFill="1" applyBorder="1" applyAlignment="1" applyProtection="1">
      <alignment horizontal="centerContinuous" vertical="center"/>
      <protection/>
    </xf>
    <xf numFmtId="0" fontId="4" fillId="0" borderId="31" xfId="20" applyNumberFormat="1" applyFont="1" applyFill="1" applyBorder="1" applyAlignment="1" applyProtection="1">
      <alignment horizontal="centerContinuous" vertical="center"/>
      <protection/>
    </xf>
    <xf numFmtId="0" fontId="8" fillId="0" borderId="10" xfId="20" applyNumberFormat="1" applyFont="1" applyFill="1" applyBorder="1" applyAlignment="1" applyProtection="1">
      <alignment vertical="center"/>
      <protection/>
    </xf>
    <xf numFmtId="0" fontId="0" fillId="0" borderId="5" xfId="20" applyNumberFormat="1" applyFont="1" applyFill="1" applyBorder="1" applyAlignment="1" applyProtection="1">
      <alignment vertical="center"/>
      <protection/>
    </xf>
    <xf numFmtId="0" fontId="14" fillId="0" borderId="5" xfId="20" applyNumberFormat="1" applyFont="1" applyFill="1" applyBorder="1" applyAlignment="1" applyProtection="1">
      <alignment/>
      <protection/>
    </xf>
    <xf numFmtId="0" fontId="0" fillId="0" borderId="14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0" fillId="0" borderId="15" xfId="20" applyNumberFormat="1" applyFont="1" applyFill="1" applyBorder="1" applyAlignment="1" applyProtection="1">
      <alignment horizontal="center" vertical="center"/>
      <protection/>
    </xf>
    <xf numFmtId="0" fontId="0" fillId="0" borderId="30" xfId="20" applyNumberFormat="1" applyFont="1" applyFill="1" applyBorder="1" applyAlignment="1" applyProtection="1">
      <alignment/>
      <protection/>
    </xf>
    <xf numFmtId="0" fontId="0" fillId="0" borderId="31" xfId="20" applyNumberFormat="1" applyFont="1" applyFill="1" applyBorder="1" applyAlignment="1" applyProtection="1">
      <alignment/>
      <protection/>
    </xf>
    <xf numFmtId="0" fontId="11" fillId="0" borderId="29" xfId="20" applyNumberFormat="1" applyFont="1" applyFill="1" applyBorder="1" applyAlignment="1" applyProtection="1">
      <alignment horizontal="centerContinuous" vertical="center"/>
      <protection/>
    </xf>
    <xf numFmtId="0" fontId="11" fillId="0" borderId="30" xfId="20" applyNumberFormat="1" applyFont="1" applyFill="1" applyBorder="1" applyAlignment="1" applyProtection="1">
      <alignment horizontal="centerContinuous" vertical="center"/>
      <protection/>
    </xf>
    <xf numFmtId="0" fontId="14" fillId="0" borderId="30" xfId="20" applyNumberFormat="1" applyFont="1" applyFill="1" applyBorder="1" applyAlignment="1" applyProtection="1">
      <alignment/>
      <protection/>
    </xf>
    <xf numFmtId="0" fontId="11" fillId="0" borderId="31" xfId="20" applyNumberFormat="1" applyFont="1" applyFill="1" applyBorder="1" applyAlignment="1" applyProtection="1">
      <alignment horizontal="centerContinuous" vertical="center"/>
      <protection/>
    </xf>
    <xf numFmtId="0" fontId="8" fillId="0" borderId="5" xfId="20" applyNumberFormat="1" applyFont="1" applyFill="1" applyBorder="1" applyAlignment="1" applyProtection="1">
      <alignment vertical="center"/>
      <protection/>
    </xf>
    <xf numFmtId="0" fontId="20" fillId="0" borderId="0" xfId="20" applyNumberFormat="1" applyFont="1" applyFill="1" applyBorder="1" applyAlignment="1" applyProtection="1">
      <alignment/>
      <protection/>
    </xf>
    <xf numFmtId="0" fontId="20" fillId="0" borderId="30" xfId="20" applyNumberFormat="1" applyFont="1" applyFill="1" applyBorder="1" applyAlignment="1" applyProtection="1">
      <alignment horizontal="centerContinuous"/>
      <protection/>
    </xf>
    <xf numFmtId="0" fontId="8" fillId="0" borderId="29" xfId="20" applyNumberFormat="1" applyFont="1" applyFill="1" applyBorder="1" applyAlignment="1" applyProtection="1">
      <alignment vertical="center"/>
      <protection/>
    </xf>
    <xf numFmtId="0" fontId="8" fillId="0" borderId="30" xfId="20" applyNumberFormat="1" applyFont="1" applyFill="1" applyBorder="1" applyAlignment="1" applyProtection="1">
      <alignment vertical="center"/>
      <protection/>
    </xf>
    <xf numFmtId="0" fontId="0" fillId="0" borderId="29" xfId="20" applyNumberFormat="1" applyFont="1" applyFill="1" applyBorder="1" applyAlignment="1" applyProtection="1">
      <alignment/>
      <protection/>
    </xf>
    <xf numFmtId="0" fontId="0" fillId="0" borderId="7" xfId="20" applyNumberFormat="1" applyFont="1" applyFill="1" applyBorder="1" applyAlignment="1" applyProtection="1">
      <alignment/>
      <protection/>
    </xf>
    <xf numFmtId="0" fontId="0" fillId="0" borderId="8" xfId="20" applyNumberFormat="1" applyFont="1" applyFill="1" applyBorder="1" applyAlignment="1" applyProtection="1">
      <alignment/>
      <protection/>
    </xf>
    <xf numFmtId="0" fontId="0" fillId="0" borderId="9" xfId="20" applyNumberFormat="1" applyFont="1" applyFill="1" applyBorder="1" applyAlignment="1" applyProtection="1">
      <alignment/>
      <protection/>
    </xf>
    <xf numFmtId="15" fontId="21" fillId="0" borderId="0" xfId="20" applyNumberFormat="1" applyFont="1" applyFill="1" applyBorder="1" applyAlignment="1" applyProtection="1">
      <alignment horizontal="center"/>
      <protection/>
    </xf>
    <xf numFmtId="0" fontId="22" fillId="0" borderId="0" xfId="20" applyNumberFormat="1" applyFont="1" applyFill="1" applyBorder="1" applyAlignment="1" applyProtection="1">
      <alignment horizontal="center"/>
      <protection/>
    </xf>
    <xf numFmtId="0" fontId="23" fillId="0" borderId="0" xfId="20" applyNumberFormat="1" applyFont="1" applyFill="1" applyBorder="1" applyAlignment="1" applyProtection="1">
      <alignment horizontal="center" vertical="center"/>
      <protection/>
    </xf>
    <xf numFmtId="0" fontId="8" fillId="0" borderId="0" xfId="20" applyNumberFormat="1" applyFont="1" applyFill="1" applyBorder="1" applyAlignment="1" applyProtection="1">
      <alignment vertical="center"/>
      <protection/>
    </xf>
    <xf numFmtId="0" fontId="14" fillId="0" borderId="0" xfId="20" applyNumberFormat="1" applyFont="1" applyFill="1" applyBorder="1" applyAlignment="1" applyProtection="1">
      <alignment/>
      <protection/>
    </xf>
    <xf numFmtId="0" fontId="8" fillId="0" borderId="32" xfId="20" applyNumberFormat="1" applyFont="1" applyFill="1" applyBorder="1" applyAlignment="1" applyProtection="1">
      <alignment/>
      <protection/>
    </xf>
    <xf numFmtId="0" fontId="0" fillId="0" borderId="33" xfId="20" applyNumberFormat="1" applyFont="1" applyFill="1" applyBorder="1" applyAlignment="1" applyProtection="1">
      <alignment/>
      <protection/>
    </xf>
    <xf numFmtId="0" fontId="0" fillId="0" borderId="34" xfId="20" applyNumberFormat="1" applyFont="1" applyFill="1" applyBorder="1" applyAlignment="1" applyProtection="1">
      <alignment/>
      <protection/>
    </xf>
    <xf numFmtId="0" fontId="19" fillId="0" borderId="35" xfId="20" applyNumberFormat="1" applyFont="1" applyFill="1" applyBorder="1" applyAlignment="1" applyProtection="1">
      <alignment/>
      <protection/>
    </xf>
    <xf numFmtId="0" fontId="0" fillId="0" borderId="36" xfId="20" applyNumberFormat="1" applyFont="1" applyFill="1" applyBorder="1" applyAlignment="1" applyProtection="1">
      <alignment/>
      <protection/>
    </xf>
    <xf numFmtId="0" fontId="0" fillId="0" borderId="37" xfId="20" applyNumberFormat="1" applyFont="1" applyFill="1" applyBorder="1" applyAlignment="1" applyProtection="1">
      <alignment/>
      <protection/>
    </xf>
    <xf numFmtId="0" fontId="19" fillId="0" borderId="38" xfId="20" applyNumberFormat="1" applyFont="1" applyFill="1" applyBorder="1" applyAlignment="1" applyProtection="1">
      <alignment/>
      <protection/>
    </xf>
    <xf numFmtId="0" fontId="0" fillId="0" borderId="39" xfId="20" applyNumberFormat="1" applyFont="1" applyFill="1" applyBorder="1" applyAlignment="1" applyProtection="1">
      <alignment/>
      <protection/>
    </xf>
    <xf numFmtId="0" fontId="0" fillId="0" borderId="40" xfId="20" applyNumberFormat="1" applyFont="1" applyFill="1" applyBorder="1" applyAlignment="1" applyProtection="1">
      <alignment/>
      <protection/>
    </xf>
    <xf numFmtId="0" fontId="19" fillId="0" borderId="41" xfId="20" applyNumberFormat="1" applyFont="1" applyFill="1" applyBorder="1" applyAlignment="1" applyProtection="1">
      <alignment/>
      <protection/>
    </xf>
    <xf numFmtId="0" fontId="0" fillId="0" borderId="42" xfId="20" applyNumberFormat="1" applyFont="1" applyFill="1" applyBorder="1" applyAlignment="1" applyProtection="1">
      <alignment/>
      <protection/>
    </xf>
    <xf numFmtId="0" fontId="0" fillId="0" borderId="43" xfId="20" applyNumberFormat="1" applyFont="1" applyFill="1" applyBorder="1" applyAlignment="1" applyProtection="1">
      <alignment/>
      <protection/>
    </xf>
    <xf numFmtId="0" fontId="19" fillId="0" borderId="5" xfId="20" applyNumberFormat="1" applyFont="1" applyFill="1" applyBorder="1" applyAlignment="1" applyProtection="1">
      <alignment/>
      <protection/>
    </xf>
    <xf numFmtId="0" fontId="0" fillId="0" borderId="44" xfId="20" applyNumberFormat="1" applyFont="1" applyFill="1" applyBorder="1" applyAlignment="1" applyProtection="1">
      <alignment/>
      <protection/>
    </xf>
    <xf numFmtId="0" fontId="0" fillId="0" borderId="45" xfId="20" applyNumberFormat="1" applyFont="1" applyFill="1" applyBorder="1" applyAlignment="1" applyProtection="1">
      <alignment/>
      <protection/>
    </xf>
    <xf numFmtId="0" fontId="19" fillId="0" borderId="46" xfId="20" applyNumberFormat="1" applyFont="1" applyFill="1" applyBorder="1" applyAlignment="1" applyProtection="1">
      <alignment/>
      <protection/>
    </xf>
    <xf numFmtId="0" fontId="8" fillId="0" borderId="33" xfId="20" applyNumberFormat="1" applyFont="1" applyFill="1" applyBorder="1" applyAlignment="1" applyProtection="1">
      <alignment/>
      <protection/>
    </xf>
    <xf numFmtId="0" fontId="19" fillId="0" borderId="0" xfId="20" applyNumberFormat="1" applyFont="1" applyFill="1" applyBorder="1" applyAlignment="1" applyProtection="1">
      <alignment/>
      <protection/>
    </xf>
    <xf numFmtId="0" fontId="0" fillId="0" borderId="32" xfId="20" applyNumberFormat="1" applyFont="1" applyFill="1" applyBorder="1" applyAlignment="1" applyProtection="1">
      <alignment/>
      <protection/>
    </xf>
    <xf numFmtId="0" fontId="16" fillId="0" borderId="0" xfId="20">
      <alignment/>
      <protection/>
    </xf>
    <xf numFmtId="0" fontId="12" fillId="0" borderId="0" xfId="20" applyNumberFormat="1" applyFont="1" applyFill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9" fillId="0" borderId="38" xfId="20" applyNumberFormat="1" applyFont="1" applyFill="1" applyBorder="1" applyAlignment="1" applyProtection="1">
      <alignment vertical="center"/>
      <protection/>
    </xf>
    <xf numFmtId="0" fontId="19" fillId="0" borderId="41" xfId="20" applyNumberFormat="1" applyFont="1" applyFill="1" applyBorder="1" applyAlignment="1" applyProtection="1">
      <alignment vertical="center"/>
      <protection/>
    </xf>
    <xf numFmtId="0" fontId="19" fillId="0" borderId="5" xfId="20" applyNumberFormat="1" applyFont="1" applyFill="1" applyBorder="1" applyAlignment="1" applyProtection="1">
      <alignment vertical="center"/>
      <protection/>
    </xf>
    <xf numFmtId="0" fontId="19" fillId="0" borderId="46" xfId="20" applyNumberFormat="1" applyFont="1" applyFill="1" applyBorder="1" applyAlignment="1" applyProtection="1">
      <alignment vertical="center"/>
      <protection/>
    </xf>
    <xf numFmtId="0" fontId="19" fillId="0" borderId="35" xfId="20" applyNumberFormat="1" applyFont="1" applyFill="1" applyBorder="1" applyAlignment="1" applyProtection="1">
      <alignment horizontal="left" vertical="center"/>
      <protection/>
    </xf>
    <xf numFmtId="0" fontId="0" fillId="0" borderId="15" xfId="20" applyNumberFormat="1" applyFont="1" applyFill="1" applyBorder="1" applyAlignment="1" applyProtection="1">
      <alignment horizontal="left" vertical="center"/>
      <protection/>
    </xf>
    <xf numFmtId="0" fontId="9" fillId="0" borderId="15" xfId="20" applyNumberFormat="1" applyFont="1" applyFill="1" applyBorder="1" applyAlignment="1" applyProtection="1">
      <alignment horizontal="centerContinuous" vertical="center"/>
      <protection/>
    </xf>
    <xf numFmtId="0" fontId="9" fillId="0" borderId="15" xfId="2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Continuous" vertical="center"/>
      <protection locked="0"/>
    </xf>
    <xf numFmtId="49" fontId="11" fillId="0" borderId="49" xfId="0" applyNumberFormat="1" applyFont="1" applyBorder="1" applyAlignment="1" applyProtection="1">
      <alignment horizontal="centerContinuous" vertical="center"/>
      <protection locked="0"/>
    </xf>
    <xf numFmtId="49" fontId="9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 applyProtection="1">
      <alignment horizontal="centerContinuous" vertical="center"/>
      <protection locked="0"/>
    </xf>
    <xf numFmtId="0" fontId="9" fillId="0" borderId="5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49" fontId="9" fillId="0" borderId="51" xfId="0" applyNumberFormat="1" applyFont="1" applyBorder="1" applyAlignment="1" applyProtection="1">
      <alignment horizontal="center" vertical="center"/>
      <protection locked="0"/>
    </xf>
    <xf numFmtId="49" fontId="9" fillId="0" borderId="5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7" fillId="0" borderId="54" xfId="0" applyNumberFormat="1" applyFont="1" applyBorder="1" applyAlignment="1" applyProtection="1">
      <alignment horizontal="center" vertical="center"/>
      <protection locked="0"/>
    </xf>
    <xf numFmtId="0" fontId="27" fillId="0" borderId="55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vertical="center"/>
    </xf>
    <xf numFmtId="49" fontId="12" fillId="0" borderId="11" xfId="0" applyNumberFormat="1" applyFont="1" applyBorder="1" applyAlignment="1" applyProtection="1">
      <alignment horizontal="centerContinuous" vertical="center"/>
      <protection locked="0"/>
    </xf>
    <xf numFmtId="49" fontId="27" fillId="0" borderId="57" xfId="0" applyNumberFormat="1" applyFont="1" applyBorder="1" applyAlignment="1" applyProtection="1">
      <alignment horizontal="center" vertical="center"/>
      <protection hidden="1"/>
    </xf>
    <xf numFmtId="49" fontId="11" fillId="0" borderId="1" xfId="0" applyNumberFormat="1" applyFont="1" applyBorder="1" applyAlignment="1" applyProtection="1">
      <alignment horizontal="centerContinuous" vertical="center"/>
      <protection hidden="1"/>
    </xf>
    <xf numFmtId="49" fontId="9" fillId="0" borderId="30" xfId="0" applyNumberFormat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2" fillId="0" borderId="58" xfId="0" applyFont="1" applyBorder="1" applyAlignment="1" applyProtection="1">
      <alignment horizontal="left" vertical="center"/>
      <protection hidden="1"/>
    </xf>
    <xf numFmtId="0" fontId="7" fillId="0" borderId="59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centerContinuous" vertical="center"/>
      <protection hidden="1"/>
    </xf>
    <xf numFmtId="0" fontId="6" fillId="0" borderId="21" xfId="0" applyFont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/>
      <protection hidden="1"/>
    </xf>
    <xf numFmtId="49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>
      <alignment/>
    </xf>
    <xf numFmtId="0" fontId="12" fillId="0" borderId="0" xfId="20" applyNumberFormat="1" applyFont="1" applyFill="1" applyBorder="1" applyAlignment="1" applyProtection="1">
      <alignment horizontal="left"/>
      <protection/>
    </xf>
    <xf numFmtId="0" fontId="2" fillId="0" borderId="27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60" xfId="0" applyFont="1" applyBorder="1" applyAlignment="1">
      <alignment horizontal="centerContinuous" vertical="center" wrapText="1"/>
    </xf>
    <xf numFmtId="0" fontId="3" fillId="0" borderId="11" xfId="0" applyFont="1" applyBorder="1" applyAlignment="1" applyProtection="1">
      <alignment horizontal="centerContinuous" vertical="center" wrapText="1"/>
      <protection locked="0"/>
    </xf>
    <xf numFmtId="0" fontId="3" fillId="0" borderId="12" xfId="0" applyFont="1" applyBorder="1" applyAlignment="1" applyProtection="1">
      <alignment horizontal="centerContinuous" vertical="center" wrapText="1"/>
      <protection locked="0"/>
    </xf>
    <xf numFmtId="0" fontId="2" fillId="0" borderId="60" xfId="0" applyFont="1" applyBorder="1" applyAlignment="1">
      <alignment horizontal="centerContinuous" vertical="center"/>
    </xf>
    <xf numFmtId="0" fontId="14" fillId="0" borderId="11" xfId="0" applyFont="1" applyBorder="1" applyAlignment="1" applyProtection="1">
      <alignment horizontal="centerContinuous" vertical="center"/>
      <protection locked="0"/>
    </xf>
    <xf numFmtId="0" fontId="14" fillId="0" borderId="61" xfId="0" applyFont="1" applyBorder="1" applyAlignment="1" applyProtection="1">
      <alignment horizontal="centerContinuous" vertical="center"/>
      <protection locked="0"/>
    </xf>
    <xf numFmtId="0" fontId="2" fillId="0" borderId="24" xfId="0" applyFont="1" applyBorder="1" applyAlignment="1">
      <alignment horizontal="centerContinuous" vertical="top"/>
    </xf>
    <xf numFmtId="0" fontId="2" fillId="0" borderId="3" xfId="0" applyFont="1" applyBorder="1" applyAlignment="1">
      <alignment horizontal="centerContinuous" vertical="top"/>
    </xf>
    <xf numFmtId="0" fontId="2" fillId="0" borderId="4" xfId="0" applyFont="1" applyBorder="1" applyAlignment="1">
      <alignment horizontal="centerContinuous" vertical="center" wrapText="1"/>
    </xf>
    <xf numFmtId="0" fontId="3" fillId="0" borderId="3" xfId="0" applyFont="1" applyBorder="1" applyAlignment="1" applyProtection="1">
      <alignment horizontal="centerContinuous" vertical="center" wrapText="1"/>
      <protection locked="0"/>
    </xf>
    <xf numFmtId="0" fontId="3" fillId="0" borderId="62" xfId="0" applyFont="1" applyBorder="1" applyAlignment="1" applyProtection="1">
      <alignment horizontal="centerContinuous" vertical="center" wrapText="1"/>
      <protection locked="0"/>
    </xf>
    <xf numFmtId="0" fontId="2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14" fillId="0" borderId="3" xfId="0" applyFont="1" applyBorder="1" applyAlignment="1" applyProtection="1">
      <alignment horizontal="centerContinuous" vertical="center"/>
      <protection locked="0"/>
    </xf>
    <xf numFmtId="0" fontId="14" fillId="0" borderId="56" xfId="0" applyFont="1" applyBorder="1" applyAlignment="1" applyProtection="1">
      <alignment horizontal="centerContinuous" vertical="center"/>
      <protection locked="0"/>
    </xf>
    <xf numFmtId="0" fontId="2" fillId="0" borderId="63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60" xfId="0" applyFont="1" applyBorder="1" applyAlignment="1">
      <alignment horizontal="centerContinuous"/>
    </xf>
    <xf numFmtId="0" fontId="2" fillId="0" borderId="61" xfId="0" applyFont="1" applyBorder="1" applyAlignment="1">
      <alignment horizontal="centerContinuous"/>
    </xf>
    <xf numFmtId="0" fontId="3" fillId="0" borderId="64" xfId="0" applyFont="1" applyBorder="1" applyAlignment="1" applyProtection="1">
      <alignment horizontal="centerContinuous" vertical="center" wrapText="1"/>
      <protection locked="0"/>
    </xf>
    <xf numFmtId="0" fontId="3" fillId="0" borderId="65" xfId="0" applyFont="1" applyBorder="1" applyAlignment="1" applyProtection="1">
      <alignment horizontal="centerContinuous" vertical="center" wrapText="1"/>
      <protection locked="0"/>
    </xf>
    <xf numFmtId="0" fontId="3" fillId="0" borderId="66" xfId="0" applyFont="1" applyBorder="1" applyAlignment="1" applyProtection="1">
      <alignment horizontal="centerContinuous" vertical="center" wrapText="1"/>
      <protection locked="0"/>
    </xf>
    <xf numFmtId="0" fontId="3" fillId="0" borderId="67" xfId="0" applyFont="1" applyBorder="1" applyAlignment="1" applyProtection="1">
      <alignment horizontal="centerContinuous" vertical="center" wrapText="1"/>
      <protection locked="0"/>
    </xf>
    <xf numFmtId="0" fontId="3" fillId="0" borderId="68" xfId="0" applyFont="1" applyBorder="1" applyAlignment="1" applyProtection="1">
      <alignment horizontal="centerContinuous" vertical="center" wrapText="1"/>
      <protection locked="0"/>
    </xf>
    <xf numFmtId="0" fontId="3" fillId="0" borderId="62" xfId="0" applyFont="1" applyBorder="1" applyAlignment="1">
      <alignment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56" xfId="0" applyFont="1" applyBorder="1" applyAlignment="1" applyProtection="1">
      <alignment horizontal="centerContinuous"/>
      <protection locked="0"/>
    </xf>
    <xf numFmtId="0" fontId="5" fillId="0" borderId="69" xfId="0" applyFont="1" applyBorder="1" applyAlignment="1">
      <alignment horizontal="left" vertical="center"/>
    </xf>
    <xf numFmtId="0" fontId="5" fillId="0" borderId="70" xfId="0" applyFont="1" applyBorder="1" applyAlignment="1">
      <alignment horizontal="centerContinuous" vertical="center"/>
    </xf>
    <xf numFmtId="0" fontId="28" fillId="0" borderId="24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62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28" fillId="0" borderId="24" xfId="0" applyFont="1" applyBorder="1" applyAlignment="1" applyProtection="1">
      <alignment horizontal="left" vertical="center"/>
      <protection locked="0"/>
    </xf>
    <xf numFmtId="0" fontId="28" fillId="0" borderId="3" xfId="0" applyFont="1" applyBorder="1" applyAlignment="1" applyProtection="1">
      <alignment horizontal="left" vertical="center"/>
      <protection locked="0"/>
    </xf>
    <xf numFmtId="0" fontId="28" fillId="0" borderId="62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0" borderId="72" xfId="0" applyFont="1" applyBorder="1" applyAlignment="1" applyProtection="1">
      <alignment horizontal="center" vertical="center"/>
      <protection locked="0"/>
    </xf>
    <xf numFmtId="14" fontId="2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5" fillId="0" borderId="73" xfId="0" applyFont="1" applyBorder="1" applyAlignment="1">
      <alignment horizontal="center" vertical="center"/>
    </xf>
    <xf numFmtId="0" fontId="6" fillId="0" borderId="74" xfId="0" applyFont="1" applyBorder="1" applyAlignment="1" applyProtection="1">
      <alignment horizontal="centerContinuous" vertical="center"/>
      <protection hidden="1"/>
    </xf>
    <xf numFmtId="0" fontId="6" fillId="0" borderId="75" xfId="0" applyFont="1" applyBorder="1" applyAlignment="1" applyProtection="1">
      <alignment horizontal="centerContinuous" vertical="center"/>
      <protection hidden="1"/>
    </xf>
    <xf numFmtId="0" fontId="0" fillId="0" borderId="52" xfId="0" applyBorder="1" applyAlignment="1">
      <alignment horizontal="left" vertical="center"/>
    </xf>
    <xf numFmtId="0" fontId="30" fillId="0" borderId="76" xfId="0" applyFont="1" applyBorder="1" applyAlignment="1">
      <alignment horizontal="centerContinuous" vertical="center" wrapText="1"/>
    </xf>
    <xf numFmtId="0" fontId="5" fillId="0" borderId="10" xfId="0" applyFont="1" applyBorder="1" applyAlignment="1" applyProtection="1">
      <alignment horizontal="left" vertical="top"/>
      <protection hidden="1"/>
    </xf>
    <xf numFmtId="200" fontId="7" fillId="0" borderId="48" xfId="0" applyNumberFormat="1" applyFont="1" applyBorder="1" applyAlignment="1">
      <alignment horizontal="center" vertical="center"/>
    </xf>
    <xf numFmtId="200" fontId="7" fillId="0" borderId="71" xfId="0" applyNumberFormat="1" applyFont="1" applyBorder="1" applyAlignment="1">
      <alignment horizontal="center" vertical="center"/>
    </xf>
    <xf numFmtId="200" fontId="7" fillId="0" borderId="71" xfId="0" applyNumberFormat="1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79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5" xfId="0" applyFont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7" xfId="0" applyFont="1" applyBorder="1" applyAlignment="1" applyProtection="1">
      <alignment horizontal="left" vertical="top"/>
      <protection hidden="1"/>
    </xf>
    <xf numFmtId="0" fontId="5" fillId="0" borderId="8" xfId="0" applyFont="1" applyBorder="1" applyAlignment="1" applyProtection="1">
      <alignment horizontal="left" vertical="top"/>
      <protection hidden="1"/>
    </xf>
    <xf numFmtId="0" fontId="5" fillId="0" borderId="9" xfId="0" applyFont="1" applyBorder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 horizontal="left" vertical="top"/>
      <protection hidden="1"/>
    </xf>
    <xf numFmtId="0" fontId="24" fillId="0" borderId="2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49" fontId="2" fillId="0" borderId="80" xfId="0" applyNumberFormat="1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81" xfId="0" applyNumberFormat="1" applyFont="1" applyBorder="1" applyAlignment="1" applyProtection="1">
      <alignment horizontal="center" vertical="center"/>
      <protection hidden="1"/>
    </xf>
    <xf numFmtId="49" fontId="2" fillId="0" borderId="82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83" xfId="0" applyNumberFormat="1" applyFont="1" applyBorder="1" applyAlignment="1" applyProtection="1">
      <alignment horizontal="center" vertical="center"/>
      <protection hidden="1"/>
    </xf>
    <xf numFmtId="0" fontId="0" fillId="0" borderId="47" xfId="20" applyNumberFormat="1" applyFont="1" applyFill="1" applyBorder="1" applyAlignment="1" applyProtection="1">
      <alignment horizontal="left" vertical="center"/>
      <protection/>
    </xf>
    <xf numFmtId="0" fontId="0" fillId="0" borderId="84" xfId="0" applyBorder="1" applyAlignment="1">
      <alignment horizontal="left" vertical="center"/>
    </xf>
    <xf numFmtId="0" fontId="14" fillId="0" borderId="85" xfId="20" applyNumberFormat="1" applyFont="1" applyFill="1" applyBorder="1" applyAlignment="1" applyProtection="1">
      <alignment horizontal="left" vertical="center"/>
      <protection/>
    </xf>
    <xf numFmtId="0" fontId="0" fillId="0" borderId="86" xfId="0" applyBorder="1" applyAlignment="1">
      <alignment horizontal="left" vertical="center"/>
    </xf>
    <xf numFmtId="0" fontId="12" fillId="0" borderId="14" xfId="20" applyNumberFormat="1" applyFont="1" applyFill="1" applyBorder="1" applyAlignment="1" applyProtection="1">
      <alignment horizontal="center"/>
      <protection/>
    </xf>
    <xf numFmtId="0" fontId="12" fillId="0" borderId="0" xfId="20" applyNumberFormat="1" applyFont="1" applyFill="1" applyBorder="1" applyAlignment="1" applyProtection="1">
      <alignment horizontal="center"/>
      <protection/>
    </xf>
    <xf numFmtId="0" fontId="12" fillId="0" borderId="13" xfId="20" applyNumberFormat="1" applyFont="1" applyFill="1" applyBorder="1" applyAlignment="1" applyProtection="1">
      <alignment horizontal="center"/>
      <protection/>
    </xf>
    <xf numFmtId="0" fontId="12" fillId="0" borderId="0" xfId="20" applyNumberFormat="1" applyFont="1" applyFill="1" applyBorder="1" applyAlignment="1" applyProtection="1">
      <alignment horizontal="right"/>
      <protection/>
    </xf>
    <xf numFmtId="0" fontId="12" fillId="0" borderId="0" xfId="20" applyNumberFormat="1" applyFont="1" applyFill="1" applyBorder="1" applyAlignment="1" applyProtection="1">
      <alignment horizontal="left"/>
      <protection/>
    </xf>
    <xf numFmtId="0" fontId="12" fillId="0" borderId="13" xfId="20" applyNumberFormat="1" applyFont="1" applyFill="1" applyBorder="1" applyAlignment="1" applyProtection="1">
      <alignment horizontal="left"/>
      <protection/>
    </xf>
    <xf numFmtId="0" fontId="9" fillId="0" borderId="29" xfId="20" applyNumberFormat="1" applyFont="1" applyFill="1" applyBorder="1" applyAlignment="1" applyProtection="1">
      <alignment horizontal="center" vertical="center"/>
      <protection/>
    </xf>
    <xf numFmtId="0" fontId="9" fillId="0" borderId="30" xfId="20" applyNumberFormat="1" applyFont="1" applyFill="1" applyBorder="1" applyAlignment="1" applyProtection="1">
      <alignment horizontal="center" vertical="center"/>
      <protection/>
    </xf>
    <xf numFmtId="0" fontId="9" fillId="0" borderId="31" xfId="20" applyNumberFormat="1" applyFont="1" applyFill="1" applyBorder="1" applyAlignment="1" applyProtection="1">
      <alignment horizontal="center" vertical="center"/>
      <protection/>
    </xf>
    <xf numFmtId="15" fontId="26" fillId="0" borderId="29" xfId="20" applyNumberFormat="1" applyFont="1" applyFill="1" applyBorder="1" applyAlignment="1" applyProtection="1">
      <alignment horizontal="center" vertical="center"/>
      <protection/>
    </xf>
    <xf numFmtId="15" fontId="26" fillId="0" borderId="31" xfId="20" applyNumberFormat="1" applyFont="1" applyFill="1" applyBorder="1" applyAlignment="1" applyProtection="1">
      <alignment horizontal="center" vertical="center"/>
      <protection/>
    </xf>
    <xf numFmtId="0" fontId="22" fillId="0" borderId="29" xfId="20" applyNumberFormat="1" applyFont="1" applyFill="1" applyBorder="1" applyAlignment="1" applyProtection="1">
      <alignment horizontal="center" vertical="center"/>
      <protection/>
    </xf>
    <xf numFmtId="0" fontId="22" fillId="0" borderId="30" xfId="20" applyNumberFormat="1" applyFont="1" applyFill="1" applyBorder="1" applyAlignment="1" applyProtection="1">
      <alignment horizontal="center" vertical="center"/>
      <protection/>
    </xf>
    <xf numFmtId="0" fontId="22" fillId="0" borderId="31" xfId="20" applyNumberFormat="1" applyFont="1" applyFill="1" applyBorder="1" applyAlignment="1" applyProtection="1">
      <alignment horizontal="center" vertical="center"/>
      <protection/>
    </xf>
    <xf numFmtId="0" fontId="26" fillId="0" borderId="29" xfId="20" applyNumberFormat="1" applyFont="1" applyFill="1" applyBorder="1" applyAlignment="1" applyProtection="1">
      <alignment horizontal="center" vertical="center"/>
      <protection/>
    </xf>
    <xf numFmtId="0" fontId="26" fillId="0" borderId="30" xfId="20" applyNumberFormat="1" applyFont="1" applyFill="1" applyBorder="1" applyAlignment="1" applyProtection="1">
      <alignment horizontal="center" vertical="center"/>
      <protection/>
    </xf>
    <xf numFmtId="0" fontId="26" fillId="0" borderId="31" xfId="20" applyNumberFormat="1" applyFont="1" applyFill="1" applyBorder="1" applyAlignment="1" applyProtection="1">
      <alignment horizontal="center" vertical="center"/>
      <protection/>
    </xf>
    <xf numFmtId="0" fontId="11" fillId="0" borderId="29" xfId="20" applyNumberFormat="1" applyFont="1" applyFill="1" applyBorder="1" applyAlignment="1" applyProtection="1">
      <alignment horizontal="center" vertical="center"/>
      <protection/>
    </xf>
    <xf numFmtId="0" fontId="11" fillId="0" borderId="31" xfId="20" applyNumberFormat="1" applyFont="1" applyFill="1" applyBorder="1" applyAlignment="1" applyProtection="1">
      <alignment horizontal="center" vertical="center"/>
      <protection/>
    </xf>
    <xf numFmtId="0" fontId="11" fillId="0" borderId="30" xfId="20" applyNumberFormat="1" applyFont="1" applyFill="1" applyBorder="1" applyAlignment="1" applyProtection="1">
      <alignment horizontal="center" vertical="center"/>
      <protection/>
    </xf>
    <xf numFmtId="0" fontId="8" fillId="0" borderId="8" xfId="20" applyNumberFormat="1" applyFont="1" applyFill="1" applyBorder="1" applyAlignment="1" applyProtection="1">
      <alignment horizontal="center"/>
      <protection/>
    </xf>
    <xf numFmtId="0" fontId="14" fillId="0" borderId="86" xfId="20" applyNumberFormat="1" applyFont="1" applyFill="1" applyBorder="1" applyAlignment="1" applyProtection="1">
      <alignment horizontal="left" vertical="center"/>
      <protection/>
    </xf>
    <xf numFmtId="0" fontId="0" fillId="0" borderId="47" xfId="20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CHIEDSR-R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0</xdr:rowOff>
    </xdr:from>
    <xdr:to>
      <xdr:col>11</xdr:col>
      <xdr:colOff>114300</xdr:colOff>
      <xdr:row>3</xdr:row>
      <xdr:rowOff>104775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0</xdr:rowOff>
    </xdr:from>
    <xdr:to>
      <xdr:col>12</xdr:col>
      <xdr:colOff>28575</xdr:colOff>
      <xdr:row>3</xdr:row>
      <xdr:rowOff>104775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1266825" cy="5905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44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1.7109375" style="0" customWidth="1"/>
    <col min="2" max="2" width="13.57421875" style="0" customWidth="1"/>
    <col min="3" max="3" width="7.421875" style="0" customWidth="1"/>
    <col min="4" max="4" width="8.7109375" style="0" customWidth="1"/>
    <col min="5" max="5" width="9.00390625" style="0" customWidth="1"/>
    <col min="6" max="6" width="8.140625" style="0" customWidth="1"/>
    <col min="7" max="7" width="1.7109375" style="0" customWidth="1"/>
    <col min="8" max="8" width="13.140625" style="0" customWidth="1"/>
    <col min="9" max="10" width="7.421875" style="0" customWidth="1"/>
    <col min="11" max="11" width="9.140625" style="0" customWidth="1"/>
    <col min="12" max="12" width="8.8515625" style="0" customWidth="1"/>
    <col min="13" max="13" width="7.421875" style="0" customWidth="1"/>
    <col min="14" max="16384" width="8.8515625" style="0" customWidth="1"/>
  </cols>
  <sheetData>
    <row r="1" ht="12.75">
      <c r="A1" s="12"/>
    </row>
    <row r="2" spans="1:12" ht="12.75">
      <c r="A2" s="12"/>
      <c r="B2" s="8"/>
      <c r="C2" s="8"/>
      <c r="D2" s="8"/>
      <c r="L2" s="9"/>
    </row>
    <row r="3" spans="1:4" ht="12.75">
      <c r="A3" s="12"/>
      <c r="B3" s="8"/>
      <c r="C3" s="8"/>
      <c r="D3" s="8"/>
    </row>
    <row r="4" spans="1:10" ht="17.25" customHeight="1">
      <c r="A4" s="11" t="s">
        <v>0</v>
      </c>
      <c r="J4" s="1" t="s">
        <v>1</v>
      </c>
    </row>
    <row r="5" spans="1:10" ht="9" customHeight="1">
      <c r="A5" s="29"/>
      <c r="D5" s="270" t="s">
        <v>61</v>
      </c>
      <c r="E5" s="270"/>
      <c r="F5" s="270"/>
      <c r="G5" s="270"/>
      <c r="H5" s="270"/>
      <c r="J5" s="2" t="s">
        <v>2</v>
      </c>
    </row>
    <row r="6" spans="4:12" ht="11.25" customHeight="1" thickBot="1">
      <c r="D6" s="271"/>
      <c r="E6" s="271"/>
      <c r="F6" s="271"/>
      <c r="G6" s="271"/>
      <c r="H6" s="271"/>
      <c r="I6" s="10"/>
      <c r="J6" s="139"/>
      <c r="K6" s="10"/>
      <c r="L6" s="10"/>
    </row>
    <row r="7" spans="1:9" ht="13.5" thickTop="1">
      <c r="A7" s="3"/>
      <c r="B7" s="4" t="s">
        <v>3</v>
      </c>
      <c r="C7" s="3" t="s">
        <v>62</v>
      </c>
      <c r="D7" s="3"/>
      <c r="E7" s="3"/>
      <c r="F7" s="3"/>
      <c r="G7" s="3"/>
      <c r="H7" s="4" t="s">
        <v>4</v>
      </c>
      <c r="I7" s="78" t="s">
        <v>65</v>
      </c>
    </row>
    <row r="8" spans="1:9" ht="12.75">
      <c r="A8" s="29"/>
      <c r="B8" s="79"/>
      <c r="C8" t="s">
        <v>63</v>
      </c>
      <c r="E8" s="29"/>
      <c r="F8" s="29"/>
      <c r="G8" s="29"/>
      <c r="H8" s="5" t="s">
        <v>5</v>
      </c>
      <c r="I8" s="80"/>
    </row>
    <row r="9" spans="3:9" ht="12.75">
      <c r="C9" t="s">
        <v>64</v>
      </c>
      <c r="H9" s="5" t="s">
        <v>6</v>
      </c>
      <c r="I9" s="6" t="s">
        <v>66</v>
      </c>
    </row>
    <row r="10" spans="2:9" ht="13.5" customHeight="1" thickBot="1">
      <c r="B10" s="7"/>
      <c r="H10" s="5" t="s">
        <v>7</v>
      </c>
      <c r="I10" s="6" t="s">
        <v>90</v>
      </c>
    </row>
    <row r="11" spans="1:12" ht="27.75" customHeight="1" thickTop="1">
      <c r="A11" s="194" t="s">
        <v>8</v>
      </c>
      <c r="B11" s="195"/>
      <c r="C11" s="148" t="s">
        <v>67</v>
      </c>
      <c r="D11" s="196" t="s">
        <v>55</v>
      </c>
      <c r="E11" s="197" t="s">
        <v>56</v>
      </c>
      <c r="F11" s="198"/>
      <c r="G11" s="199" t="s">
        <v>9</v>
      </c>
      <c r="H11" s="195"/>
      <c r="I11" s="200" t="s">
        <v>68</v>
      </c>
      <c r="J11" s="200"/>
      <c r="K11" s="200"/>
      <c r="L11" s="201"/>
    </row>
    <row r="12" spans="1:12" ht="13.5" customHeight="1" thickBot="1">
      <c r="A12" s="202" t="s">
        <v>10</v>
      </c>
      <c r="B12" s="203"/>
      <c r="C12" s="243">
        <v>38697</v>
      </c>
      <c r="D12" s="204"/>
      <c r="E12" s="205"/>
      <c r="F12" s="206"/>
      <c r="G12" s="207"/>
      <c r="H12" s="208"/>
      <c r="I12" s="209"/>
      <c r="J12" s="209"/>
      <c r="K12" s="209"/>
      <c r="L12" s="210"/>
    </row>
    <row r="13" spans="1:12" ht="13.5" thickTop="1">
      <c r="A13" s="211" t="s">
        <v>11</v>
      </c>
      <c r="B13" s="212"/>
      <c r="C13" s="212"/>
      <c r="D13" s="213"/>
      <c r="E13" s="214" t="s">
        <v>12</v>
      </c>
      <c r="F13" s="212"/>
      <c r="G13" s="212"/>
      <c r="H13" s="213"/>
      <c r="I13" s="214" t="s">
        <v>13</v>
      </c>
      <c r="J13" s="212"/>
      <c r="K13" s="212"/>
      <c r="L13" s="215"/>
    </row>
    <row r="14" spans="1:12" ht="42" customHeight="1">
      <c r="A14" s="216" t="s">
        <v>77</v>
      </c>
      <c r="B14" s="217"/>
      <c r="C14" s="217"/>
      <c r="D14" s="218"/>
      <c r="E14" s="219" t="s">
        <v>57</v>
      </c>
      <c r="F14" s="217"/>
      <c r="G14" s="217"/>
      <c r="H14" s="220"/>
      <c r="I14" s="219" t="s">
        <v>57</v>
      </c>
      <c r="J14" s="217"/>
      <c r="K14" s="217"/>
      <c r="L14" s="220"/>
    </row>
    <row r="15" spans="1:12" ht="13.5" thickBot="1">
      <c r="A15" s="67" t="s">
        <v>14</v>
      </c>
      <c r="B15" s="13"/>
      <c r="C15" s="13" t="s">
        <v>58</v>
      </c>
      <c r="D15" s="221"/>
      <c r="E15" s="14" t="s">
        <v>6</v>
      </c>
      <c r="F15" s="13" t="s">
        <v>58</v>
      </c>
      <c r="G15" s="222"/>
      <c r="H15" s="223"/>
      <c r="I15" s="14" t="s">
        <v>6</v>
      </c>
      <c r="J15" s="13" t="str">
        <f>+F15</f>
        <v>0761 / 27 23 11</v>
      </c>
      <c r="K15" s="222"/>
      <c r="L15" s="223"/>
    </row>
    <row r="16" spans="1:12" ht="13.5" thickTop="1">
      <c r="A16" s="281" t="s">
        <v>15</v>
      </c>
      <c r="B16" s="282"/>
      <c r="C16" s="282"/>
      <c r="D16" s="283"/>
      <c r="E16" s="224"/>
      <c r="F16" s="225"/>
      <c r="G16" s="281" t="s">
        <v>15</v>
      </c>
      <c r="H16" s="282"/>
      <c r="I16" s="282"/>
      <c r="J16" s="283"/>
      <c r="K16" s="224"/>
      <c r="L16" s="225"/>
    </row>
    <row r="17" spans="1:12" ht="24.75" customHeight="1" thickBot="1">
      <c r="A17" s="226" t="s">
        <v>69</v>
      </c>
      <c r="B17" s="227"/>
      <c r="C17" s="227"/>
      <c r="D17" s="228"/>
      <c r="E17" s="252" t="s">
        <v>16</v>
      </c>
      <c r="F17" s="256" t="s">
        <v>76</v>
      </c>
      <c r="G17" s="226" t="s">
        <v>70</v>
      </c>
      <c r="H17" s="227"/>
      <c r="I17" s="227"/>
      <c r="J17" s="228"/>
      <c r="K17" s="252" t="s">
        <v>16</v>
      </c>
      <c r="L17" s="256" t="s">
        <v>76</v>
      </c>
    </row>
    <row r="18" spans="1:12" ht="24.75" customHeight="1" thickTop="1">
      <c r="A18" s="63">
        <v>1</v>
      </c>
      <c r="B18" s="229" t="s">
        <v>72</v>
      </c>
      <c r="C18" s="230"/>
      <c r="D18" s="231"/>
      <c r="E18" s="232">
        <v>759</v>
      </c>
      <c r="F18" s="258">
        <v>38387</v>
      </c>
      <c r="G18" s="63">
        <v>1</v>
      </c>
      <c r="H18" s="229" t="s">
        <v>81</v>
      </c>
      <c r="I18" s="230"/>
      <c r="J18" s="231"/>
      <c r="K18" s="233">
        <v>1141</v>
      </c>
      <c r="L18" s="258">
        <v>38618</v>
      </c>
    </row>
    <row r="19" spans="1:12" ht="24.75" customHeight="1">
      <c r="A19" s="64">
        <v>2</v>
      </c>
      <c r="B19" s="229" t="s">
        <v>73</v>
      </c>
      <c r="C19" s="230"/>
      <c r="D19" s="231"/>
      <c r="E19" s="232">
        <v>840</v>
      </c>
      <c r="F19" s="259">
        <v>38387</v>
      </c>
      <c r="G19" s="64">
        <v>2</v>
      </c>
      <c r="H19" s="229" t="s">
        <v>82</v>
      </c>
      <c r="I19" s="230"/>
      <c r="J19" s="231"/>
      <c r="K19" s="244" t="s">
        <v>83</v>
      </c>
      <c r="L19" s="259">
        <v>38694</v>
      </c>
    </row>
    <row r="20" spans="1:12" ht="24.75" customHeight="1">
      <c r="A20" s="64">
        <v>3</v>
      </c>
      <c r="B20" s="229" t="s">
        <v>74</v>
      </c>
      <c r="C20" s="230"/>
      <c r="D20" s="231"/>
      <c r="E20" s="232">
        <v>839</v>
      </c>
      <c r="F20" s="260">
        <v>38387</v>
      </c>
      <c r="G20" s="64">
        <v>3</v>
      </c>
      <c r="H20" s="229" t="s">
        <v>84</v>
      </c>
      <c r="I20" s="230"/>
      <c r="J20" s="231"/>
      <c r="K20" s="244" t="s">
        <v>85</v>
      </c>
      <c r="L20" s="260"/>
    </row>
    <row r="21" spans="1:12" ht="24.75" customHeight="1">
      <c r="A21" s="64">
        <v>4</v>
      </c>
      <c r="B21" s="229" t="s">
        <v>75</v>
      </c>
      <c r="C21" s="230"/>
      <c r="D21" s="231"/>
      <c r="E21" s="232">
        <v>1128</v>
      </c>
      <c r="F21" s="258">
        <v>38688</v>
      </c>
      <c r="G21" s="64">
        <v>4</v>
      </c>
      <c r="H21" s="229"/>
      <c r="I21" s="230"/>
      <c r="J21" s="231"/>
      <c r="K21" s="244"/>
      <c r="L21" s="258"/>
    </row>
    <row r="22" spans="1:12" ht="24.75" customHeight="1">
      <c r="A22" s="64">
        <v>5</v>
      </c>
      <c r="B22" s="229"/>
      <c r="C22" s="230"/>
      <c r="D22" s="231"/>
      <c r="E22" s="246"/>
      <c r="F22" s="246"/>
      <c r="G22" s="64">
        <v>5</v>
      </c>
      <c r="H22" s="235"/>
      <c r="I22" s="236"/>
      <c r="J22" s="237"/>
      <c r="K22" s="232"/>
      <c r="L22" s="258"/>
    </row>
    <row r="23" spans="1:12" ht="20.25" customHeight="1">
      <c r="A23" s="64">
        <v>6</v>
      </c>
      <c r="B23" s="245"/>
      <c r="E23" s="247"/>
      <c r="F23" s="248"/>
      <c r="G23" s="64">
        <v>6</v>
      </c>
      <c r="H23" s="275"/>
      <c r="I23" s="276"/>
      <c r="J23" s="277"/>
      <c r="K23" s="150"/>
      <c r="L23" s="259"/>
    </row>
    <row r="24" spans="1:12" ht="15.75" thickBot="1">
      <c r="A24" s="65"/>
      <c r="B24" s="278"/>
      <c r="C24" s="279"/>
      <c r="D24" s="280"/>
      <c r="E24" s="149"/>
      <c r="F24" s="62"/>
      <c r="G24" s="65"/>
      <c r="H24" s="272"/>
      <c r="I24" s="273"/>
      <c r="J24" s="274"/>
      <c r="K24" s="48"/>
      <c r="L24" s="62"/>
    </row>
    <row r="25" spans="1:12" ht="13.5" thickTop="1">
      <c r="A25" s="284" t="s">
        <v>15</v>
      </c>
      <c r="B25" s="266"/>
      <c r="C25" s="266"/>
      <c r="D25" s="267"/>
      <c r="E25" s="224"/>
      <c r="F25" s="225"/>
      <c r="G25" s="284" t="s">
        <v>15</v>
      </c>
      <c r="H25" s="266"/>
      <c r="I25" s="266"/>
      <c r="J25" s="267"/>
      <c r="K25" s="224"/>
      <c r="L25" s="225"/>
    </row>
    <row r="26" spans="1:12" ht="24.75" customHeight="1" thickBot="1">
      <c r="A26" s="238" t="s">
        <v>71</v>
      </c>
      <c r="B26" s="239"/>
      <c r="C26" s="239"/>
      <c r="D26" s="240"/>
      <c r="E26" s="252" t="s">
        <v>16</v>
      </c>
      <c r="F26" s="256" t="s">
        <v>76</v>
      </c>
      <c r="G26" s="226"/>
      <c r="H26" s="227"/>
      <c r="I26" s="227"/>
      <c r="J26" s="228"/>
      <c r="K26" s="252" t="s">
        <v>16</v>
      </c>
      <c r="L26" s="256" t="s">
        <v>76</v>
      </c>
    </row>
    <row r="27" spans="1:12" ht="24.75" customHeight="1" thickTop="1">
      <c r="A27" s="63">
        <v>1</v>
      </c>
      <c r="B27" s="229" t="s">
        <v>78</v>
      </c>
      <c r="C27" s="230"/>
      <c r="D27" s="231"/>
      <c r="E27" s="241">
        <v>843</v>
      </c>
      <c r="F27" s="258">
        <v>38372</v>
      </c>
      <c r="G27" s="63">
        <v>1</v>
      </c>
      <c r="H27" s="229"/>
      <c r="I27" s="230"/>
      <c r="J27" s="231"/>
      <c r="K27" s="242"/>
      <c r="L27" s="258"/>
    </row>
    <row r="28" spans="1:12" ht="24.75" customHeight="1">
      <c r="A28" s="64">
        <v>2</v>
      </c>
      <c r="B28" s="229" t="s">
        <v>79</v>
      </c>
      <c r="C28" s="230"/>
      <c r="D28" s="231"/>
      <c r="E28" s="233">
        <v>945</v>
      </c>
      <c r="F28" s="259">
        <v>38349</v>
      </c>
      <c r="G28" s="64">
        <v>2</v>
      </c>
      <c r="H28" s="229"/>
      <c r="I28" s="230"/>
      <c r="J28" s="231"/>
      <c r="K28" s="232"/>
      <c r="L28" s="259"/>
    </row>
    <row r="29" spans="1:12" ht="24.75" customHeight="1">
      <c r="A29" s="64">
        <v>3</v>
      </c>
      <c r="B29" s="229" t="s">
        <v>80</v>
      </c>
      <c r="C29" s="230"/>
      <c r="D29" s="231"/>
      <c r="E29" s="233">
        <v>1126</v>
      </c>
      <c r="F29" s="260">
        <v>1847</v>
      </c>
      <c r="G29" s="64">
        <v>3</v>
      </c>
      <c r="H29" s="229"/>
      <c r="I29" s="230"/>
      <c r="J29" s="231"/>
      <c r="K29" s="232"/>
      <c r="L29" s="260"/>
    </row>
    <row r="30" spans="1:12" ht="24.75" customHeight="1">
      <c r="A30" s="64">
        <v>4</v>
      </c>
      <c r="B30" s="229"/>
      <c r="C30" s="230"/>
      <c r="D30" s="231"/>
      <c r="E30" s="233"/>
      <c r="F30" s="234"/>
      <c r="G30" s="64">
        <v>4</v>
      </c>
      <c r="H30" s="229"/>
      <c r="I30" s="230"/>
      <c r="J30" s="231"/>
      <c r="K30" s="232"/>
      <c r="L30" s="258"/>
    </row>
    <row r="31" spans="1:14" ht="20.25" customHeight="1">
      <c r="A31" s="64">
        <v>5</v>
      </c>
      <c r="B31" s="275"/>
      <c r="C31" s="276"/>
      <c r="D31" s="277"/>
      <c r="E31" s="149"/>
      <c r="F31" s="151"/>
      <c r="G31" s="64">
        <v>5</v>
      </c>
      <c r="H31" s="275"/>
      <c r="I31" s="276"/>
      <c r="J31" s="277"/>
      <c r="K31" s="149"/>
      <c r="L31" s="151"/>
      <c r="N31" s="8"/>
    </row>
    <row r="32" spans="1:14" ht="20.25" customHeight="1">
      <c r="A32" s="64">
        <v>6</v>
      </c>
      <c r="B32" s="275"/>
      <c r="C32" s="276"/>
      <c r="D32" s="277"/>
      <c r="E32" s="150"/>
      <c r="F32" s="151"/>
      <c r="G32" s="64">
        <v>6</v>
      </c>
      <c r="H32" s="275"/>
      <c r="I32" s="276"/>
      <c r="J32" s="277"/>
      <c r="K32" s="150"/>
      <c r="L32" s="151"/>
      <c r="N32" s="8"/>
    </row>
    <row r="33" spans="1:12" ht="15.75" thickBot="1">
      <c r="A33" s="65"/>
      <c r="B33" s="272"/>
      <c r="C33" s="273"/>
      <c r="D33" s="274"/>
      <c r="E33" s="152"/>
      <c r="F33" s="62"/>
      <c r="G33" s="65"/>
      <c r="H33" s="272"/>
      <c r="I33" s="273"/>
      <c r="J33" s="274"/>
      <c r="K33" s="152"/>
      <c r="L33" s="62"/>
    </row>
    <row r="34" ht="13.5" thickTop="1"/>
    <row r="35" spans="1:12" ht="12.75">
      <c r="A35" s="20" t="s">
        <v>17</v>
      </c>
      <c r="B35" s="15"/>
      <c r="C35" s="15"/>
      <c r="D35" s="40"/>
      <c r="E35" s="40"/>
      <c r="F35" s="40"/>
      <c r="G35" s="40"/>
      <c r="H35" s="40"/>
      <c r="I35" s="40"/>
      <c r="J35" s="40"/>
      <c r="K35" s="40"/>
      <c r="L35" s="41"/>
    </row>
    <row r="36" spans="1:12" ht="12.75">
      <c r="A36" s="49"/>
      <c r="B36" s="29" t="s">
        <v>86</v>
      </c>
      <c r="C36" s="29"/>
      <c r="D36" s="50"/>
      <c r="E36" s="50"/>
      <c r="F36" s="50"/>
      <c r="G36" s="50"/>
      <c r="H36" s="50"/>
      <c r="I36" s="50"/>
      <c r="J36" s="50"/>
      <c r="K36" s="50"/>
      <c r="L36" s="51"/>
    </row>
    <row r="37" spans="1:12" ht="12.75" customHeight="1">
      <c r="A37" s="49"/>
      <c r="B37" s="268" t="s">
        <v>88</v>
      </c>
      <c r="C37" s="268"/>
      <c r="D37" s="268"/>
      <c r="E37" s="268"/>
      <c r="F37" s="268"/>
      <c r="G37" s="268"/>
      <c r="H37" s="268"/>
      <c r="I37" s="268"/>
      <c r="J37" s="268"/>
      <c r="K37" s="268"/>
      <c r="L37" s="269"/>
    </row>
    <row r="38" spans="1:12" ht="12.75">
      <c r="A38" s="44"/>
      <c r="B38" t="s">
        <v>87</v>
      </c>
      <c r="L38" s="51"/>
    </row>
    <row r="39" spans="1:12" ht="12.7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7"/>
    </row>
    <row r="40" spans="1:12" ht="15">
      <c r="A40" s="20" t="s">
        <v>10</v>
      </c>
      <c r="B40" s="15"/>
      <c r="C40" s="29"/>
      <c r="D40" s="42"/>
      <c r="E40" s="20" t="s">
        <v>18</v>
      </c>
      <c r="F40" s="15"/>
      <c r="G40" s="15"/>
      <c r="H40" s="16"/>
      <c r="I40" s="20" t="s">
        <v>19</v>
      </c>
      <c r="J40" s="15"/>
      <c r="K40" s="15"/>
      <c r="L40" s="16"/>
    </row>
    <row r="41" spans="1:12" ht="24" customHeight="1">
      <c r="A41" s="17"/>
      <c r="B41" s="61">
        <f>+C12</f>
        <v>38697</v>
      </c>
      <c r="C41" s="18"/>
      <c r="D41" s="43"/>
      <c r="E41" s="17"/>
      <c r="F41" s="18"/>
      <c r="G41" s="18"/>
      <c r="H41" s="19"/>
      <c r="I41" s="17"/>
      <c r="J41" s="18"/>
      <c r="K41" s="18"/>
      <c r="L41" s="19"/>
    </row>
    <row r="43" spans="1:8" ht="12.75">
      <c r="A43" s="21" t="s">
        <v>20</v>
      </c>
      <c r="H43" s="21" t="s">
        <v>21</v>
      </c>
    </row>
    <row r="44" spans="1:12" ht="13.5" thickBot="1">
      <c r="A44" s="10"/>
      <c r="B44" s="10"/>
      <c r="C44" s="10"/>
      <c r="D44" s="10"/>
      <c r="E44" s="10"/>
      <c r="F44" s="10"/>
      <c r="G44" s="10"/>
      <c r="H44" s="22" t="s">
        <v>22</v>
      </c>
      <c r="I44" s="10"/>
      <c r="J44" s="10"/>
      <c r="K44" s="10"/>
      <c r="L44" s="10"/>
    </row>
    <row r="45" ht="13.5" thickTop="1"/>
  </sheetData>
  <mergeCells count="15">
    <mergeCell ref="G25:J25"/>
    <mergeCell ref="A25:D25"/>
    <mergeCell ref="B37:L37"/>
    <mergeCell ref="H33:J33"/>
    <mergeCell ref="B33:D33"/>
    <mergeCell ref="B31:D31"/>
    <mergeCell ref="B32:D32"/>
    <mergeCell ref="H31:J31"/>
    <mergeCell ref="H32:J32"/>
    <mergeCell ref="D5:H6"/>
    <mergeCell ref="H24:J24"/>
    <mergeCell ref="H23:J23"/>
    <mergeCell ref="B24:D24"/>
    <mergeCell ref="A16:D16"/>
    <mergeCell ref="G16:J16"/>
  </mergeCells>
  <printOptions/>
  <pageMargins left="0.4330708661417323" right="0.2755905511811024" top="0.31496062992125984" bottom="0.5511811023622047" header="0.2362204724409449" footer="0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BH43"/>
  <sheetViews>
    <sheetView showGridLines="0" zoomScale="75" zoomScaleNormal="75" workbookViewId="0" topLeftCell="A1">
      <selection activeCell="D6" sqref="D6"/>
    </sheetView>
  </sheetViews>
  <sheetFormatPr defaultColWidth="11.421875" defaultRowHeight="12.75"/>
  <cols>
    <col min="1" max="1" width="2.28125" style="82" customWidth="1"/>
    <col min="2" max="2" width="28.140625" style="82" customWidth="1"/>
    <col min="3" max="59" width="2.7109375" style="82" customWidth="1"/>
    <col min="60" max="60" width="11.7109375" style="82" customWidth="1"/>
    <col min="61" max="16384" width="10.00390625" style="82" customWidth="1"/>
  </cols>
  <sheetData>
    <row r="1" spans="1:50" ht="25.5" customHeight="1">
      <c r="A1" s="81" t="s">
        <v>32</v>
      </c>
      <c r="AX1" s="83" t="s">
        <v>33</v>
      </c>
    </row>
    <row r="2" spans="42:60" ht="9.75" customHeight="1">
      <c r="AP2" s="84" t="s">
        <v>34</v>
      </c>
      <c r="AQ2" s="85"/>
      <c r="AR2" s="85"/>
      <c r="AS2" s="85"/>
      <c r="AT2" s="85"/>
      <c r="AU2" s="86"/>
      <c r="AX2" s="87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340" t="str">
        <f>+Mannschaften!A17</f>
        <v>Squash Cracks</v>
      </c>
      <c r="B3" s="341"/>
      <c r="C3" s="90" t="s">
        <v>53</v>
      </c>
      <c r="D3" s="91"/>
      <c r="E3" s="340" t="str">
        <f>+Ergebnisse!I18</f>
        <v>1.SC Karlsruhe I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1"/>
      <c r="AH3" s="92" t="s">
        <v>35</v>
      </c>
      <c r="AI3" s="93"/>
      <c r="AJ3" s="93"/>
      <c r="AK3" s="87"/>
      <c r="AL3" s="88"/>
      <c r="AM3" s="94" t="s">
        <v>36</v>
      </c>
      <c r="AN3" s="88"/>
      <c r="AO3" s="89"/>
      <c r="AP3" s="88"/>
      <c r="AQ3" s="88"/>
      <c r="AR3" s="88"/>
      <c r="AS3" s="88"/>
      <c r="AT3" s="88"/>
      <c r="AU3" s="89"/>
      <c r="AX3" s="323" t="str">
        <f>Mannschaften!I11</f>
        <v>Jugendoberliga</v>
      </c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ht="19.5" customHeight="1">
      <c r="A4" s="96" t="s">
        <v>37</v>
      </c>
      <c r="S4" s="343"/>
      <c r="T4" s="343" t="s">
        <v>38</v>
      </c>
      <c r="U4" s="343"/>
      <c r="V4" s="343"/>
      <c r="W4" s="343"/>
      <c r="X4" s="343"/>
      <c r="Y4" s="343"/>
      <c r="AH4" s="92" t="s">
        <v>39</v>
      </c>
      <c r="AI4" s="93"/>
      <c r="AJ4" s="93"/>
      <c r="AK4" s="87"/>
      <c r="AL4" s="88"/>
      <c r="AM4" s="94" t="s">
        <v>36</v>
      </c>
      <c r="AN4" s="88"/>
      <c r="AO4" s="89"/>
      <c r="AP4" s="88"/>
      <c r="AQ4" s="88"/>
      <c r="AR4" s="88"/>
      <c r="AS4" s="88"/>
      <c r="AT4" s="88"/>
      <c r="AU4" s="89"/>
      <c r="AX4" s="323" t="str">
        <f>Mannschaften!D5</f>
        <v>Saison 2005-2006</v>
      </c>
      <c r="AY4" s="324"/>
      <c r="AZ4" s="324"/>
      <c r="BA4" s="324"/>
      <c r="BB4" s="324"/>
      <c r="BC4" s="324"/>
      <c r="BD4" s="324"/>
      <c r="BE4" s="324"/>
      <c r="BF4" s="324"/>
      <c r="BG4" s="324"/>
      <c r="BH4" s="325"/>
    </row>
    <row r="5" spans="1:60" ht="19.5" customHeight="1">
      <c r="A5" s="97" t="s">
        <v>40</v>
      </c>
      <c r="B5" s="146" t="str">
        <f>+Ergebnisse!B14</f>
        <v>Tristan, Scherlatzik</v>
      </c>
      <c r="C5" s="145" t="s">
        <v>41</v>
      </c>
      <c r="D5" s="329" t="str">
        <f>+Ergebnisse!H21</f>
        <v>Kevin, Fuchs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340"/>
      <c r="T5" s="342"/>
      <c r="U5" s="342"/>
      <c r="V5" s="102" t="s">
        <v>36</v>
      </c>
      <c r="W5" s="342"/>
      <c r="X5" s="342"/>
      <c r="Y5" s="341"/>
      <c r="AH5" s="92" t="s">
        <v>42</v>
      </c>
      <c r="AI5" s="104"/>
      <c r="AJ5" s="104"/>
      <c r="AK5" s="87"/>
      <c r="AL5" s="88"/>
      <c r="AM5" s="94" t="s">
        <v>36</v>
      </c>
      <c r="AN5" s="88"/>
      <c r="AO5" s="89"/>
      <c r="AP5" s="88"/>
      <c r="AQ5" s="88"/>
      <c r="AR5" s="88"/>
      <c r="AS5" s="88"/>
      <c r="AT5" s="88"/>
      <c r="AU5" s="89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ht="19.5" customHeight="1">
      <c r="A6" s="105" t="s">
        <v>43</v>
      </c>
      <c r="C6" s="106" t="s">
        <v>44</v>
      </c>
      <c r="D6" s="106"/>
      <c r="E6" s="106"/>
      <c r="F6" s="106"/>
      <c r="G6" s="106" t="s">
        <v>45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H6" s="107" t="s">
        <v>46</v>
      </c>
      <c r="AI6" s="108"/>
      <c r="AJ6" s="108"/>
      <c r="AK6" s="109"/>
      <c r="AL6" s="98"/>
      <c r="AM6" s="102" t="s">
        <v>36</v>
      </c>
      <c r="AN6" s="98"/>
      <c r="AO6" s="99"/>
      <c r="AP6" s="98"/>
      <c r="AQ6" s="98"/>
      <c r="AR6" s="98"/>
      <c r="AS6" s="98"/>
      <c r="AT6" s="98"/>
      <c r="AU6" s="99"/>
      <c r="AX6" s="95"/>
      <c r="AY6" s="138"/>
      <c r="BA6" s="326" t="str">
        <f>Mannschaften!C11</f>
        <v>2.</v>
      </c>
      <c r="BB6" s="326"/>
      <c r="BC6" s="193"/>
      <c r="BD6" s="327" t="s">
        <v>23</v>
      </c>
      <c r="BE6" s="327"/>
      <c r="BF6" s="327"/>
      <c r="BG6" s="327"/>
      <c r="BH6" s="328"/>
    </row>
    <row r="7" spans="1:60" ht="19.5" customHeight="1">
      <c r="A7" s="332">
        <f>+Mannschaften!C12</f>
        <v>38697</v>
      </c>
      <c r="B7" s="333"/>
      <c r="C7" s="334"/>
      <c r="D7" s="335"/>
      <c r="E7" s="335"/>
      <c r="F7" s="336"/>
      <c r="G7" s="337" t="str">
        <f>+Ergebnisse!B28</f>
        <v>Daniel, Wiens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9"/>
      <c r="AH7" s="107" t="s">
        <v>47</v>
      </c>
      <c r="AI7" s="108"/>
      <c r="AJ7" s="108"/>
      <c r="AK7" s="109"/>
      <c r="AL7" s="98"/>
      <c r="AM7" s="102" t="s">
        <v>36</v>
      </c>
      <c r="AN7" s="98"/>
      <c r="AO7" s="99"/>
      <c r="AP7" s="98"/>
      <c r="AQ7" s="98"/>
      <c r="AR7" s="98"/>
      <c r="AS7" s="98"/>
      <c r="AT7" s="98"/>
      <c r="AU7" s="99"/>
      <c r="AX7" s="110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39" ht="19.5" customHeight="1">
      <c r="A8" s="113"/>
      <c r="B8" s="113"/>
      <c r="C8" s="114"/>
      <c r="D8" s="114"/>
      <c r="E8" s="114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AH8" s="116"/>
      <c r="AI8" s="116"/>
      <c r="AJ8" s="116"/>
      <c r="AM8" s="117"/>
    </row>
    <row r="9" ht="9.75" customHeight="1"/>
    <row r="10" spans="2:60" ht="9.75" customHeight="1"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44" t="s">
        <v>48</v>
      </c>
    </row>
    <row r="11" spans="1:60" ht="21" customHeight="1">
      <c r="A11" s="319" t="s">
        <v>40</v>
      </c>
      <c r="B11" s="321" t="str">
        <f>+B5</f>
        <v>Tristan, Scherlatzik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40" t="s">
        <v>49</v>
      </c>
    </row>
    <row r="12" spans="1:60" ht="21" customHeight="1">
      <c r="A12" s="320"/>
      <c r="B12" s="32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41" t="s">
        <v>50</v>
      </c>
    </row>
    <row r="13" spans="1:60" ht="21" customHeight="1">
      <c r="A13" s="319" t="s">
        <v>41</v>
      </c>
      <c r="B13" s="321" t="str">
        <f>+D5</f>
        <v>Kevin, Fuchs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42" t="s">
        <v>50</v>
      </c>
    </row>
    <row r="14" spans="1:60" ht="21" customHeight="1">
      <c r="A14" s="320"/>
      <c r="B14" s="322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43" t="s">
        <v>49</v>
      </c>
    </row>
    <row r="15" spans="2:60" ht="9.75" customHeight="1">
      <c r="B15" s="134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44" t="s">
        <v>48</v>
      </c>
    </row>
    <row r="16" ht="15.75" customHeight="1">
      <c r="BH16" s="135"/>
    </row>
    <row r="17" spans="2:60" ht="9.75" customHeight="1">
      <c r="B17" s="136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44" t="s">
        <v>48</v>
      </c>
    </row>
    <row r="18" spans="1:60" ht="21" customHeight="1">
      <c r="A18" s="319" t="s">
        <v>40</v>
      </c>
      <c r="B18" s="321" t="str">
        <f>+B5</f>
        <v>Tristan, Scherlatzik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40" t="s">
        <v>49</v>
      </c>
    </row>
    <row r="19" spans="1:60" ht="21" customHeight="1">
      <c r="A19" s="320"/>
      <c r="B19" s="322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41" t="s">
        <v>50</v>
      </c>
    </row>
    <row r="20" spans="1:60" ht="21" customHeight="1">
      <c r="A20" s="319" t="s">
        <v>41</v>
      </c>
      <c r="B20" s="321" t="str">
        <f>+D5</f>
        <v>Kevin, Fuchs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42" t="s">
        <v>50</v>
      </c>
    </row>
    <row r="21" spans="1:60" ht="21" customHeight="1">
      <c r="A21" s="320"/>
      <c r="B21" s="322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43" t="s">
        <v>49</v>
      </c>
    </row>
    <row r="22" spans="2:60" ht="9.75" customHeight="1"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44" t="s">
        <v>48</v>
      </c>
    </row>
    <row r="23" ht="15.75" customHeight="1">
      <c r="BH23" s="135"/>
    </row>
    <row r="24" spans="2:60" ht="9.75" customHeight="1">
      <c r="B24" s="136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44" t="s">
        <v>48</v>
      </c>
    </row>
    <row r="25" spans="1:60" ht="21" customHeight="1">
      <c r="A25" s="319" t="s">
        <v>40</v>
      </c>
      <c r="B25" s="321" t="str">
        <f>+B5</f>
        <v>Tristan, Scherlatzik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40" t="s">
        <v>49</v>
      </c>
    </row>
    <row r="26" spans="1:60" ht="21" customHeight="1">
      <c r="A26" s="320"/>
      <c r="B26" s="32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41" t="s">
        <v>50</v>
      </c>
    </row>
    <row r="27" spans="1:60" ht="21" customHeight="1">
      <c r="A27" s="319" t="s">
        <v>41</v>
      </c>
      <c r="B27" s="321" t="str">
        <f>+D5</f>
        <v>Kevin, Fuchs</v>
      </c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42" t="s">
        <v>50</v>
      </c>
    </row>
    <row r="28" spans="1:60" ht="21" customHeight="1">
      <c r="A28" s="320"/>
      <c r="B28" s="322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43" t="s">
        <v>49</v>
      </c>
    </row>
    <row r="29" spans="2:60" ht="9.75" customHeight="1">
      <c r="B29" s="11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44" t="s">
        <v>48</v>
      </c>
    </row>
    <row r="30" ht="15.75" customHeight="1">
      <c r="BH30" s="135"/>
    </row>
    <row r="31" spans="2:60" ht="9.75" customHeight="1">
      <c r="B31" s="136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44" t="s">
        <v>48</v>
      </c>
    </row>
    <row r="32" spans="1:60" ht="21" customHeight="1">
      <c r="A32" s="319" t="s">
        <v>40</v>
      </c>
      <c r="B32" s="321" t="str">
        <f>+B5</f>
        <v>Tristan, Scherlatzik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40" t="s">
        <v>49</v>
      </c>
    </row>
    <row r="33" spans="1:60" ht="21" customHeight="1">
      <c r="A33" s="320"/>
      <c r="B33" s="32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41" t="s">
        <v>50</v>
      </c>
    </row>
    <row r="34" spans="1:60" ht="21" customHeight="1">
      <c r="A34" s="319" t="s">
        <v>41</v>
      </c>
      <c r="B34" s="321" t="str">
        <f>+D5</f>
        <v>Kevin, Fuchs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42" t="s">
        <v>50</v>
      </c>
    </row>
    <row r="35" spans="1:60" ht="21" customHeight="1">
      <c r="A35" s="320"/>
      <c r="B35" s="322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43" t="s">
        <v>49</v>
      </c>
    </row>
    <row r="36" spans="2:60" ht="9.75" customHeight="1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44" t="s">
        <v>48</v>
      </c>
    </row>
    <row r="37" ht="15.75" customHeight="1">
      <c r="BH37" s="135"/>
    </row>
    <row r="38" spans="2:60" ht="9.75" customHeight="1">
      <c r="B38" s="136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44" t="s">
        <v>48</v>
      </c>
    </row>
    <row r="39" spans="1:60" ht="21" customHeight="1">
      <c r="A39" s="319" t="s">
        <v>40</v>
      </c>
      <c r="B39" s="321" t="str">
        <f>+B5</f>
        <v>Tristan, Scherlatzik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40" t="s">
        <v>49</v>
      </c>
    </row>
    <row r="40" spans="1:60" ht="21" customHeight="1">
      <c r="A40" s="320"/>
      <c r="B40" s="322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41" t="s">
        <v>50</v>
      </c>
    </row>
    <row r="41" spans="1:60" ht="21" customHeight="1">
      <c r="A41" s="319" t="s">
        <v>41</v>
      </c>
      <c r="B41" s="321" t="str">
        <f>+D5</f>
        <v>Kevin, Fuchs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42" t="s">
        <v>50</v>
      </c>
    </row>
    <row r="42" spans="1:60" ht="21" customHeight="1">
      <c r="A42" s="320"/>
      <c r="B42" s="32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43" t="s">
        <v>49</v>
      </c>
    </row>
    <row r="43" spans="2:60" ht="9.75" customHeight="1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44" t="s">
        <v>48</v>
      </c>
    </row>
    <row r="45" s="137" customFormat="1" ht="12.75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</sheetData>
  <mergeCells count="34">
    <mergeCell ref="BD6:BH6"/>
    <mergeCell ref="A3:B3"/>
    <mergeCell ref="E3:R3"/>
    <mergeCell ref="S4:Y4"/>
    <mergeCell ref="AX3:BH3"/>
    <mergeCell ref="AX4:BH4"/>
    <mergeCell ref="D5:R5"/>
    <mergeCell ref="AX5:BH5"/>
    <mergeCell ref="BA6:BB6"/>
    <mergeCell ref="A7:B7"/>
    <mergeCell ref="C7:F7"/>
    <mergeCell ref="G7:Y7"/>
    <mergeCell ref="S5:U5"/>
    <mergeCell ref="W5:Y5"/>
    <mergeCell ref="A11:A12"/>
    <mergeCell ref="B11:B12"/>
    <mergeCell ref="A13:A14"/>
    <mergeCell ref="B13:B14"/>
    <mergeCell ref="A18:A19"/>
    <mergeCell ref="B18:B19"/>
    <mergeCell ref="A20:A21"/>
    <mergeCell ref="B20:B21"/>
    <mergeCell ref="A25:A26"/>
    <mergeCell ref="B25:B26"/>
    <mergeCell ref="A27:A28"/>
    <mergeCell ref="B27:B28"/>
    <mergeCell ref="A32:A33"/>
    <mergeCell ref="B32:B33"/>
    <mergeCell ref="A34:A35"/>
    <mergeCell ref="B34:B35"/>
    <mergeCell ref="A39:A40"/>
    <mergeCell ref="B39:B40"/>
    <mergeCell ref="A41:A42"/>
    <mergeCell ref="B41:B42"/>
  </mergeCells>
  <printOptions horizontalCentered="1" verticalCentered="1"/>
  <pageMargins left="0" right="0" top="0.3937007874015748" bottom="0" header="0.11811023622047245" footer="0.5118110236220472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BH43"/>
  <sheetViews>
    <sheetView showGridLines="0" zoomScale="75" zoomScaleNormal="75" workbookViewId="0" topLeftCell="A1">
      <selection activeCell="B6" sqref="B6"/>
    </sheetView>
  </sheetViews>
  <sheetFormatPr defaultColWidth="11.421875" defaultRowHeight="12.75"/>
  <cols>
    <col min="1" max="1" width="2.28125" style="82" customWidth="1"/>
    <col min="2" max="2" width="28.140625" style="82" customWidth="1"/>
    <col min="3" max="59" width="2.7109375" style="82" customWidth="1"/>
    <col min="60" max="60" width="11.7109375" style="82" customWidth="1"/>
    <col min="61" max="16384" width="10.00390625" style="82" customWidth="1"/>
  </cols>
  <sheetData>
    <row r="1" spans="1:50" ht="25.5" customHeight="1">
      <c r="A1" s="81" t="s">
        <v>32</v>
      </c>
      <c r="AX1" s="83" t="s">
        <v>33</v>
      </c>
    </row>
    <row r="2" spans="42:60" ht="9.75" customHeight="1">
      <c r="AP2" s="84" t="s">
        <v>34</v>
      </c>
      <c r="AQ2" s="85"/>
      <c r="AR2" s="85"/>
      <c r="AS2" s="85"/>
      <c r="AT2" s="85"/>
      <c r="AU2" s="86"/>
      <c r="AX2" s="87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340" t="str">
        <f>+Mannschaften!A17</f>
        <v>Squash Cracks</v>
      </c>
      <c r="B3" s="341"/>
      <c r="C3" s="90" t="s">
        <v>52</v>
      </c>
      <c r="D3" s="91"/>
      <c r="E3" s="340" t="str">
        <f>+Ergebnisse!I18</f>
        <v>1.SC Karlsruhe I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1"/>
      <c r="AH3" s="92" t="s">
        <v>35</v>
      </c>
      <c r="AI3" s="93"/>
      <c r="AJ3" s="93"/>
      <c r="AK3" s="87"/>
      <c r="AL3" s="88"/>
      <c r="AM3" s="94" t="s">
        <v>36</v>
      </c>
      <c r="AN3" s="88"/>
      <c r="AO3" s="89"/>
      <c r="AP3" s="88"/>
      <c r="AQ3" s="88"/>
      <c r="AR3" s="88"/>
      <c r="AS3" s="88"/>
      <c r="AT3" s="88"/>
      <c r="AU3" s="89"/>
      <c r="AX3" s="323" t="str">
        <f>Mannschaften!I11</f>
        <v>Jugendoberliga</v>
      </c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ht="19.5" customHeight="1">
      <c r="A4" s="96" t="s">
        <v>37</v>
      </c>
      <c r="S4" s="343"/>
      <c r="T4" s="343" t="s">
        <v>38</v>
      </c>
      <c r="U4" s="343"/>
      <c r="V4" s="343"/>
      <c r="W4" s="343"/>
      <c r="X4" s="343"/>
      <c r="Y4" s="343"/>
      <c r="AH4" s="92" t="s">
        <v>39</v>
      </c>
      <c r="AI4" s="93"/>
      <c r="AJ4" s="93"/>
      <c r="AK4" s="87"/>
      <c r="AL4" s="88"/>
      <c r="AM4" s="94" t="s">
        <v>36</v>
      </c>
      <c r="AN4" s="88"/>
      <c r="AO4" s="89"/>
      <c r="AP4" s="88"/>
      <c r="AQ4" s="88"/>
      <c r="AR4" s="88"/>
      <c r="AS4" s="88"/>
      <c r="AT4" s="88"/>
      <c r="AU4" s="89"/>
      <c r="AX4" s="323" t="str">
        <f>Mannschaften!D5</f>
        <v>Saison 2005-2006</v>
      </c>
      <c r="AY4" s="324"/>
      <c r="AZ4" s="324"/>
      <c r="BA4" s="324"/>
      <c r="BB4" s="324"/>
      <c r="BC4" s="324"/>
      <c r="BD4" s="324"/>
      <c r="BE4" s="324"/>
      <c r="BF4" s="324"/>
      <c r="BG4" s="324"/>
      <c r="BH4" s="325"/>
    </row>
    <row r="5" spans="1:60" ht="19.5" customHeight="1">
      <c r="A5" s="97" t="s">
        <v>40</v>
      </c>
      <c r="B5" s="146" t="str">
        <f>+Ergebnisse!B22</f>
        <v>Jascha, Scherlatzik</v>
      </c>
      <c r="C5" s="145" t="s">
        <v>41</v>
      </c>
      <c r="D5" s="329" t="str">
        <f>+Ergebnisse!H22</f>
        <v>Martin, Pascal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100"/>
      <c r="T5" s="101"/>
      <c r="U5" s="101"/>
      <c r="V5" s="102" t="s">
        <v>36</v>
      </c>
      <c r="W5" s="101"/>
      <c r="X5" s="101"/>
      <c r="Y5" s="103"/>
      <c r="AH5" s="92" t="s">
        <v>42</v>
      </c>
      <c r="AI5" s="104"/>
      <c r="AJ5" s="104"/>
      <c r="AK5" s="87"/>
      <c r="AL5" s="88"/>
      <c r="AM5" s="94" t="s">
        <v>36</v>
      </c>
      <c r="AN5" s="88"/>
      <c r="AO5" s="89"/>
      <c r="AP5" s="88"/>
      <c r="AQ5" s="88"/>
      <c r="AR5" s="88"/>
      <c r="AS5" s="88"/>
      <c r="AT5" s="88"/>
      <c r="AU5" s="89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ht="19.5" customHeight="1">
      <c r="A6" s="105" t="s">
        <v>43</v>
      </c>
      <c r="C6" s="106" t="s">
        <v>44</v>
      </c>
      <c r="D6" s="106"/>
      <c r="E6" s="106"/>
      <c r="F6" s="106"/>
      <c r="G6" s="106" t="s">
        <v>45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H6" s="107" t="s">
        <v>46</v>
      </c>
      <c r="AI6" s="108"/>
      <c r="AJ6" s="108"/>
      <c r="AK6" s="109"/>
      <c r="AL6" s="98"/>
      <c r="AM6" s="102" t="s">
        <v>36</v>
      </c>
      <c r="AN6" s="98"/>
      <c r="AO6" s="99"/>
      <c r="AP6" s="98"/>
      <c r="AQ6" s="98"/>
      <c r="AR6" s="98"/>
      <c r="AS6" s="98"/>
      <c r="AT6" s="98"/>
      <c r="AU6" s="99"/>
      <c r="AX6" s="95"/>
      <c r="AY6" s="138"/>
      <c r="BA6" s="326" t="str">
        <f>Mannschaften!C11</f>
        <v>2.</v>
      </c>
      <c r="BB6" s="326"/>
      <c r="BC6" s="193"/>
      <c r="BD6" s="327" t="s">
        <v>23</v>
      </c>
      <c r="BE6" s="327"/>
      <c r="BF6" s="327"/>
      <c r="BG6" s="327"/>
      <c r="BH6" s="328"/>
    </row>
    <row r="7" spans="1:60" ht="19.5" customHeight="1">
      <c r="A7" s="332">
        <f>+Mannschaften!C12</f>
        <v>38697</v>
      </c>
      <c r="B7" s="333"/>
      <c r="C7" s="334"/>
      <c r="D7" s="335"/>
      <c r="E7" s="335"/>
      <c r="F7" s="336"/>
      <c r="G7" s="337" t="str">
        <f>+Ergebnisse!B29</f>
        <v>Quang, Le Minh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9"/>
      <c r="AH7" s="107" t="s">
        <v>47</v>
      </c>
      <c r="AI7" s="108"/>
      <c r="AJ7" s="108"/>
      <c r="AK7" s="109"/>
      <c r="AL7" s="98"/>
      <c r="AM7" s="102" t="s">
        <v>36</v>
      </c>
      <c r="AN7" s="98"/>
      <c r="AO7" s="99"/>
      <c r="AP7" s="98"/>
      <c r="AQ7" s="98"/>
      <c r="AR7" s="98"/>
      <c r="AS7" s="98"/>
      <c r="AT7" s="98"/>
      <c r="AU7" s="99"/>
      <c r="AX7" s="110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39" ht="19.5" customHeight="1">
      <c r="A8" s="113"/>
      <c r="B8" s="113"/>
      <c r="C8" s="114"/>
      <c r="D8" s="114"/>
      <c r="E8" s="114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AH8" s="116"/>
      <c r="AI8" s="116"/>
      <c r="AJ8" s="116"/>
      <c r="AM8" s="117"/>
    </row>
    <row r="9" ht="9.75" customHeight="1"/>
    <row r="10" spans="2:60" ht="9.75" customHeight="1"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44" t="s">
        <v>48</v>
      </c>
    </row>
    <row r="11" spans="1:60" ht="21" customHeight="1">
      <c r="A11" s="319" t="s">
        <v>40</v>
      </c>
      <c r="B11" s="321" t="str">
        <f>+B5</f>
        <v>Jascha, Scherlatzik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40" t="s">
        <v>49</v>
      </c>
    </row>
    <row r="12" spans="1:60" ht="21" customHeight="1">
      <c r="A12" s="320"/>
      <c r="B12" s="32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41" t="s">
        <v>50</v>
      </c>
    </row>
    <row r="13" spans="1:60" ht="21" customHeight="1">
      <c r="A13" s="319" t="s">
        <v>41</v>
      </c>
      <c r="B13" s="321" t="str">
        <f>+D5</f>
        <v>Martin, Pascal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42" t="s">
        <v>50</v>
      </c>
    </row>
    <row r="14" spans="1:60" ht="21" customHeight="1">
      <c r="A14" s="320"/>
      <c r="B14" s="322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43" t="s">
        <v>49</v>
      </c>
    </row>
    <row r="15" spans="2:60" ht="9.75" customHeight="1">
      <c r="B15" s="134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44" t="s">
        <v>48</v>
      </c>
    </row>
    <row r="16" ht="15.75" customHeight="1">
      <c r="BH16" s="135"/>
    </row>
    <row r="17" spans="2:60" ht="9.75" customHeight="1">
      <c r="B17" s="136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44" t="s">
        <v>48</v>
      </c>
    </row>
    <row r="18" spans="1:60" ht="21" customHeight="1">
      <c r="A18" s="319" t="s">
        <v>40</v>
      </c>
      <c r="B18" s="321" t="str">
        <f>+B5</f>
        <v>Jascha, Scherlatzik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40" t="s">
        <v>49</v>
      </c>
    </row>
    <row r="19" spans="1:60" ht="21" customHeight="1">
      <c r="A19" s="320"/>
      <c r="B19" s="322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41" t="s">
        <v>50</v>
      </c>
    </row>
    <row r="20" spans="1:60" ht="21" customHeight="1">
      <c r="A20" s="319" t="s">
        <v>41</v>
      </c>
      <c r="B20" s="321" t="str">
        <f>+D5</f>
        <v>Martin, Pascal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42" t="s">
        <v>50</v>
      </c>
    </row>
    <row r="21" spans="1:60" ht="21" customHeight="1">
      <c r="A21" s="320"/>
      <c r="B21" s="322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43" t="s">
        <v>49</v>
      </c>
    </row>
    <row r="22" spans="2:60" ht="9.75" customHeight="1"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44" t="s">
        <v>48</v>
      </c>
    </row>
    <row r="23" ht="15.75" customHeight="1">
      <c r="BH23" s="135"/>
    </row>
    <row r="24" spans="2:60" ht="9.75" customHeight="1">
      <c r="B24" s="136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44" t="s">
        <v>48</v>
      </c>
    </row>
    <row r="25" spans="1:60" ht="21" customHeight="1">
      <c r="A25" s="319" t="s">
        <v>40</v>
      </c>
      <c r="B25" s="321" t="str">
        <f>+B5</f>
        <v>Jascha, Scherlatzik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40" t="s">
        <v>49</v>
      </c>
    </row>
    <row r="26" spans="1:60" ht="21" customHeight="1">
      <c r="A26" s="320"/>
      <c r="B26" s="32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41" t="s">
        <v>50</v>
      </c>
    </row>
    <row r="27" spans="1:60" ht="21" customHeight="1">
      <c r="A27" s="319" t="s">
        <v>41</v>
      </c>
      <c r="B27" s="321" t="str">
        <f>+D5</f>
        <v>Martin, Pascal</v>
      </c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42" t="s">
        <v>50</v>
      </c>
    </row>
    <row r="28" spans="1:60" ht="21" customHeight="1">
      <c r="A28" s="320"/>
      <c r="B28" s="322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43" t="s">
        <v>49</v>
      </c>
    </row>
    <row r="29" spans="2:60" ht="9.75" customHeight="1">
      <c r="B29" s="11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44" t="s">
        <v>48</v>
      </c>
    </row>
    <row r="30" ht="15.75" customHeight="1">
      <c r="BH30" s="135"/>
    </row>
    <row r="31" spans="2:60" ht="9.75" customHeight="1">
      <c r="B31" s="136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44" t="s">
        <v>48</v>
      </c>
    </row>
    <row r="32" spans="1:60" ht="21" customHeight="1">
      <c r="A32" s="319" t="s">
        <v>40</v>
      </c>
      <c r="B32" s="321" t="str">
        <f>+B5</f>
        <v>Jascha, Scherlatzik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40" t="s">
        <v>49</v>
      </c>
    </row>
    <row r="33" spans="1:60" ht="21" customHeight="1">
      <c r="A33" s="320"/>
      <c r="B33" s="32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41" t="s">
        <v>50</v>
      </c>
    </row>
    <row r="34" spans="1:60" ht="21" customHeight="1">
      <c r="A34" s="319" t="s">
        <v>41</v>
      </c>
      <c r="B34" s="321" t="str">
        <f>+D5</f>
        <v>Martin, Pascal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42" t="s">
        <v>50</v>
      </c>
    </row>
    <row r="35" spans="1:60" ht="21" customHeight="1">
      <c r="A35" s="320"/>
      <c r="B35" s="322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43" t="s">
        <v>49</v>
      </c>
    </row>
    <row r="36" spans="2:60" ht="9.75" customHeight="1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44" t="s">
        <v>48</v>
      </c>
    </row>
    <row r="37" ht="15.75" customHeight="1">
      <c r="BH37" s="135"/>
    </row>
    <row r="38" spans="2:60" ht="9.75" customHeight="1">
      <c r="B38" s="136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44" t="s">
        <v>48</v>
      </c>
    </row>
    <row r="39" spans="1:60" ht="21" customHeight="1">
      <c r="A39" s="319" t="s">
        <v>40</v>
      </c>
      <c r="B39" s="321" t="str">
        <f>+B5</f>
        <v>Jascha, Scherlatzik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40" t="s">
        <v>49</v>
      </c>
    </row>
    <row r="40" spans="1:60" ht="21" customHeight="1">
      <c r="A40" s="320"/>
      <c r="B40" s="322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41" t="s">
        <v>50</v>
      </c>
    </row>
    <row r="41" spans="1:60" ht="21" customHeight="1">
      <c r="A41" s="319" t="s">
        <v>41</v>
      </c>
      <c r="B41" s="321" t="str">
        <f>+D5</f>
        <v>Martin, Pascal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42" t="s">
        <v>50</v>
      </c>
    </row>
    <row r="42" spans="1:60" ht="21" customHeight="1">
      <c r="A42" s="320"/>
      <c r="B42" s="32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43" t="s">
        <v>49</v>
      </c>
    </row>
    <row r="43" spans="2:60" ht="9.75" customHeight="1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44" t="s">
        <v>48</v>
      </c>
    </row>
    <row r="45" s="137" customFormat="1" ht="12.75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</sheetData>
  <mergeCells count="32">
    <mergeCell ref="A41:A42"/>
    <mergeCell ref="B41:B42"/>
    <mergeCell ref="A34:A35"/>
    <mergeCell ref="B34:B35"/>
    <mergeCell ref="A39:A40"/>
    <mergeCell ref="B39:B40"/>
    <mergeCell ref="A27:A28"/>
    <mergeCell ref="B27:B28"/>
    <mergeCell ref="A32:A33"/>
    <mergeCell ref="B32:B33"/>
    <mergeCell ref="A20:A21"/>
    <mergeCell ref="B20:B21"/>
    <mergeCell ref="A25:A26"/>
    <mergeCell ref="B25:B26"/>
    <mergeCell ref="A13:A14"/>
    <mergeCell ref="B13:B14"/>
    <mergeCell ref="A18:A19"/>
    <mergeCell ref="B18:B19"/>
    <mergeCell ref="AX5:BH5"/>
    <mergeCell ref="BA6:BB6"/>
    <mergeCell ref="BD6:BH6"/>
    <mergeCell ref="A11:A12"/>
    <mergeCell ref="B11:B12"/>
    <mergeCell ref="D5:R5"/>
    <mergeCell ref="A7:B7"/>
    <mergeCell ref="C7:F7"/>
    <mergeCell ref="G7:Y7"/>
    <mergeCell ref="A3:B3"/>
    <mergeCell ref="E3:R3"/>
    <mergeCell ref="S4:Y4"/>
    <mergeCell ref="AX3:BH3"/>
    <mergeCell ref="AX4:BH4"/>
  </mergeCells>
  <printOptions horizontalCentered="1" verticalCentered="1"/>
  <pageMargins left="0" right="0" top="0.3937007874015748" bottom="0" header="0.11811023622047245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45"/>
  <sheetViews>
    <sheetView zoomScale="75" zoomScaleNormal="75" workbookViewId="0" topLeftCell="A3">
      <selection activeCell="Q14" sqref="Q14"/>
    </sheetView>
  </sheetViews>
  <sheetFormatPr defaultColWidth="11.421875" defaultRowHeight="12.75"/>
  <cols>
    <col min="1" max="1" width="1.7109375" style="0" customWidth="1"/>
    <col min="2" max="2" width="11.8515625" style="0" customWidth="1"/>
    <col min="3" max="3" width="5.28125" style="0" customWidth="1"/>
    <col min="4" max="5" width="7.421875" style="0" customWidth="1"/>
    <col min="6" max="6" width="5.00390625" style="0" customWidth="1"/>
    <col min="7" max="7" width="1.7109375" style="0" customWidth="1"/>
    <col min="8" max="8" width="7.421875" style="0" customWidth="1"/>
    <col min="9" max="9" width="13.140625" style="0" customWidth="1"/>
    <col min="10" max="10" width="7.421875" style="0" customWidth="1"/>
    <col min="11" max="11" width="6.8515625" style="0" customWidth="1"/>
    <col min="12" max="12" width="4.140625" style="55" customWidth="1"/>
    <col min="13" max="13" width="2.28125" style="55" customWidth="1"/>
    <col min="14" max="14" width="4.140625" style="55" customWidth="1"/>
    <col min="15" max="15" width="4.421875" style="0" customWidth="1"/>
    <col min="16" max="16384" width="8.8515625" style="0" customWidth="1"/>
  </cols>
  <sheetData>
    <row r="1" spans="9:11" ht="12.75">
      <c r="I1" s="23"/>
      <c r="J1" s="23"/>
      <c r="K1" s="58"/>
    </row>
    <row r="2" spans="1:11" ht="12.75">
      <c r="A2" s="8" t="str">
        <f>+Mannschaften!C11</f>
        <v>2.</v>
      </c>
      <c r="B2" s="7" t="s">
        <v>23</v>
      </c>
      <c r="C2" s="296">
        <f>+Mannschaften!C12</f>
        <v>38697</v>
      </c>
      <c r="D2" s="296"/>
      <c r="E2" s="297" t="str">
        <f>+Mannschaften!E11</f>
        <v>Multi-Sport
Freiburg</v>
      </c>
      <c r="F2" s="297"/>
      <c r="G2" s="297"/>
      <c r="H2" s="297"/>
      <c r="I2" s="297"/>
      <c r="J2" s="23"/>
      <c r="K2" s="58"/>
    </row>
    <row r="3" spans="1:11" ht="12.75">
      <c r="A3" s="8"/>
      <c r="B3" s="8"/>
      <c r="C3" s="8"/>
      <c r="D3" s="8"/>
      <c r="E3" s="8"/>
      <c r="I3" s="23"/>
      <c r="J3" s="23"/>
      <c r="K3" s="58"/>
    </row>
    <row r="4" spans="10:14" ht="15.75" customHeight="1">
      <c r="J4" s="1" t="s">
        <v>1</v>
      </c>
      <c r="K4" s="55"/>
      <c r="L4"/>
      <c r="M4"/>
      <c r="N4"/>
    </row>
    <row r="5" spans="10:14" ht="9.75" customHeight="1">
      <c r="J5" s="2" t="s">
        <v>2</v>
      </c>
      <c r="K5" s="55"/>
      <c r="L5"/>
      <c r="M5"/>
      <c r="N5"/>
    </row>
    <row r="6" spans="1:11" ht="15">
      <c r="A6" s="11" t="s">
        <v>24</v>
      </c>
      <c r="B6" s="186"/>
      <c r="J6" s="2"/>
      <c r="K6" s="2"/>
    </row>
    <row r="7" spans="1:14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56"/>
      <c r="M7" s="56"/>
      <c r="N7" s="56"/>
    </row>
    <row r="8" spans="1:14" ht="14.25" thickBot="1" thickTop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192"/>
      <c r="M8" s="192"/>
      <c r="N8" s="192"/>
    </row>
    <row r="9" spans="1:14" ht="16.5" thickTop="1">
      <c r="A9" s="29"/>
      <c r="B9" s="298" t="s">
        <v>25</v>
      </c>
      <c r="C9" s="298"/>
      <c r="D9" s="298"/>
      <c r="E9" s="298"/>
      <c r="F9" s="29"/>
      <c r="K9" s="29"/>
      <c r="L9" s="313" t="s">
        <v>26</v>
      </c>
      <c r="M9" s="314"/>
      <c r="N9" s="315"/>
    </row>
    <row r="10" spans="2:14" ht="16.5" thickBot="1">
      <c r="B10" s="74"/>
      <c r="C10" s="74"/>
      <c r="D10" s="74"/>
      <c r="E10" s="74"/>
      <c r="F10" s="29"/>
      <c r="G10" s="74"/>
      <c r="H10" s="29"/>
      <c r="I10" s="74"/>
      <c r="J10" s="74"/>
      <c r="K10" s="74"/>
      <c r="L10" s="316" t="s">
        <v>27</v>
      </c>
      <c r="M10" s="317"/>
      <c r="N10" s="318"/>
    </row>
    <row r="11" spans="1:14" ht="29.25" customHeight="1" thickBot="1" thickTop="1">
      <c r="A11" s="182" t="s">
        <v>28</v>
      </c>
      <c r="B11" s="181"/>
      <c r="C11" s="299" t="str">
        <f>+Mannschaften!A17</f>
        <v>Squash Cracks</v>
      </c>
      <c r="D11" s="299"/>
      <c r="E11" s="299"/>
      <c r="F11" s="300"/>
      <c r="G11" s="180" t="s">
        <v>29</v>
      </c>
      <c r="H11" s="180"/>
      <c r="I11" s="262" t="str">
        <f>+Mannschaften!A26</f>
        <v>SC Tuttlingen</v>
      </c>
      <c r="J11" s="262"/>
      <c r="K11" s="301"/>
      <c r="L11" s="166">
        <f>COUNTIF(L13:L15,"=3")</f>
        <v>3</v>
      </c>
      <c r="M11" s="173" t="s">
        <v>54</v>
      </c>
      <c r="N11" s="167">
        <f>COUNTIF(N13:N15,"=3")</f>
        <v>0</v>
      </c>
    </row>
    <row r="12" spans="1:14" ht="6.75" customHeight="1" thickTop="1">
      <c r="A12" s="71"/>
      <c r="B12" s="31"/>
      <c r="C12" s="33"/>
      <c r="D12" s="33"/>
      <c r="E12" s="33"/>
      <c r="F12" s="34"/>
      <c r="G12" s="37"/>
      <c r="H12" s="37"/>
      <c r="I12" s="33"/>
      <c r="J12" s="33"/>
      <c r="K12" s="33"/>
      <c r="L12" s="156"/>
      <c r="M12" s="174"/>
      <c r="N12" s="158"/>
    </row>
    <row r="13" spans="1:15" ht="21" customHeight="1">
      <c r="A13" s="184">
        <v>3</v>
      </c>
      <c r="B13" s="275" t="str">
        <f>+Mannschaften!B21</f>
        <v>Nicol, Vogt</v>
      </c>
      <c r="C13" s="276"/>
      <c r="D13" s="276"/>
      <c r="E13" s="276"/>
      <c r="F13" s="277"/>
      <c r="G13" s="184">
        <v>3</v>
      </c>
      <c r="H13" s="275" t="str">
        <f>+Mannschaften!B29</f>
        <v>Marie, Wiens</v>
      </c>
      <c r="I13" s="276"/>
      <c r="J13" s="276"/>
      <c r="K13" s="261"/>
      <c r="L13" s="190" t="s">
        <v>59</v>
      </c>
      <c r="M13" s="175" t="s">
        <v>54</v>
      </c>
      <c r="N13" s="191">
        <v>2</v>
      </c>
      <c r="O13" s="153"/>
    </row>
    <row r="14" spans="1:15" ht="21" customHeight="1">
      <c r="A14" s="185">
        <v>1</v>
      </c>
      <c r="B14" s="275" t="str">
        <f>+Mannschaften!B18</f>
        <v>Tristan, Scherlatzik</v>
      </c>
      <c r="C14" s="276"/>
      <c r="D14" s="276"/>
      <c r="E14" s="276"/>
      <c r="F14" s="277"/>
      <c r="G14" s="254">
        <v>1</v>
      </c>
      <c r="H14" s="275" t="str">
        <f>+Mannschaften!B27</f>
        <v>Daniel, Wiens</v>
      </c>
      <c r="I14" s="276"/>
      <c r="J14" s="276"/>
      <c r="K14" s="261"/>
      <c r="L14" s="190" t="s">
        <v>59</v>
      </c>
      <c r="M14" s="175" t="s">
        <v>54</v>
      </c>
      <c r="N14" s="191">
        <v>2</v>
      </c>
      <c r="O14" s="153"/>
    </row>
    <row r="15" spans="1:15" ht="21" customHeight="1">
      <c r="A15" s="184">
        <v>2</v>
      </c>
      <c r="B15" s="275" t="str">
        <f>+Mannschaften!B19</f>
        <v>Marvin, Scherlatzik</v>
      </c>
      <c r="C15" s="276"/>
      <c r="D15" s="276"/>
      <c r="E15" s="276"/>
      <c r="F15" s="277"/>
      <c r="G15" s="253">
        <v>2</v>
      </c>
      <c r="H15" s="275" t="str">
        <f>+Mannschaften!B28</f>
        <v>Quang, Le Minh</v>
      </c>
      <c r="I15" s="276"/>
      <c r="J15" s="276"/>
      <c r="K15" s="261"/>
      <c r="L15" s="190" t="s">
        <v>59</v>
      </c>
      <c r="M15" s="175" t="s">
        <v>54</v>
      </c>
      <c r="N15" s="191">
        <v>0</v>
      </c>
      <c r="O15" s="153"/>
    </row>
    <row r="16" spans="1:15" ht="8.25" customHeight="1" thickBot="1">
      <c r="A16" s="69"/>
      <c r="B16" s="53"/>
      <c r="C16" s="53"/>
      <c r="D16" s="53"/>
      <c r="E16" s="53"/>
      <c r="F16" s="54"/>
      <c r="G16" s="60"/>
      <c r="H16" s="53"/>
      <c r="I16" s="53"/>
      <c r="J16" s="53"/>
      <c r="K16" s="53"/>
      <c r="L16" s="168"/>
      <c r="M16" s="176"/>
      <c r="N16" s="169"/>
      <c r="O16" s="153"/>
    </row>
    <row r="17" spans="1:18" ht="17.25" thickBot="1" thickTop="1">
      <c r="A17" s="25"/>
      <c r="B17" s="25"/>
      <c r="C17" s="25"/>
      <c r="D17" s="25"/>
      <c r="E17" s="25"/>
      <c r="F17" s="25"/>
      <c r="G17" s="25"/>
      <c r="H17" s="26"/>
      <c r="I17" s="25"/>
      <c r="J17" s="25"/>
      <c r="K17" s="74"/>
      <c r="L17" s="160"/>
      <c r="M17" s="177"/>
      <c r="N17" s="154"/>
      <c r="O17" s="153"/>
      <c r="R17" s="28"/>
    </row>
    <row r="18" spans="1:18" ht="29.25" customHeight="1" thickBot="1" thickTop="1">
      <c r="A18" s="182" t="s">
        <v>28</v>
      </c>
      <c r="B18" s="181"/>
      <c r="C18" s="299" t="str">
        <f>+Mannschaften!A17</f>
        <v>Squash Cracks</v>
      </c>
      <c r="D18" s="299"/>
      <c r="E18" s="299"/>
      <c r="F18" s="300"/>
      <c r="G18" s="183" t="s">
        <v>29</v>
      </c>
      <c r="H18" s="180"/>
      <c r="I18" s="262" t="str">
        <f>+Mannschaften!G17</f>
        <v>1.SC Karlsruhe I</v>
      </c>
      <c r="J18" s="262"/>
      <c r="K18" s="301"/>
      <c r="L18" s="166">
        <f>COUNTIF(L20:L22,"=3")</f>
        <v>1</v>
      </c>
      <c r="M18" s="173" t="s">
        <v>54</v>
      </c>
      <c r="N18" s="167">
        <f>COUNTIF(N20:N22,"=3")</f>
        <v>2</v>
      </c>
      <c r="O18" s="153"/>
      <c r="R18" s="165"/>
    </row>
    <row r="19" spans="1:18" ht="7.5" customHeight="1" thickTop="1">
      <c r="A19" s="68"/>
      <c r="B19" s="32"/>
      <c r="C19" s="52"/>
      <c r="D19" s="35"/>
      <c r="E19" s="35"/>
      <c r="F19" s="36"/>
      <c r="G19" s="37"/>
      <c r="H19" s="38"/>
      <c r="I19" s="52"/>
      <c r="J19" s="35"/>
      <c r="K19" s="35"/>
      <c r="L19" s="161"/>
      <c r="M19" s="178"/>
      <c r="N19" s="162"/>
      <c r="O19" s="153"/>
      <c r="R19" s="165"/>
    </row>
    <row r="20" spans="1:18" ht="21" customHeight="1">
      <c r="A20" s="184">
        <v>3</v>
      </c>
      <c r="B20" s="275" t="str">
        <f>+Mannschaften!B21</f>
        <v>Nicol, Vogt</v>
      </c>
      <c r="C20" s="276"/>
      <c r="D20" s="276"/>
      <c r="E20" s="276"/>
      <c r="F20" s="277"/>
      <c r="G20" s="184">
        <v>3</v>
      </c>
      <c r="H20" s="275" t="str">
        <f>+Mannschaften!H20</f>
        <v>Tanita, Raval</v>
      </c>
      <c r="I20" s="276"/>
      <c r="J20" s="276"/>
      <c r="K20" s="261"/>
      <c r="L20" s="190" t="s">
        <v>60</v>
      </c>
      <c r="M20" s="175" t="s">
        <v>54</v>
      </c>
      <c r="N20" s="191">
        <v>3</v>
      </c>
      <c r="O20" s="153"/>
      <c r="R20" s="165"/>
    </row>
    <row r="21" spans="1:18" ht="21" customHeight="1">
      <c r="A21" s="185">
        <v>1</v>
      </c>
      <c r="B21" s="251" t="str">
        <f>+Mannschaften!B18</f>
        <v>Tristan, Scherlatzik</v>
      </c>
      <c r="C21" s="249"/>
      <c r="D21" s="249"/>
      <c r="E21" s="249"/>
      <c r="F21" s="250"/>
      <c r="G21" s="253">
        <v>1</v>
      </c>
      <c r="H21" s="251" t="str">
        <f>+Mannschaften!H18</f>
        <v>Kevin, Fuchs</v>
      </c>
      <c r="I21" s="249"/>
      <c r="J21" s="249"/>
      <c r="K21" s="255"/>
      <c r="L21" s="190" t="s">
        <v>59</v>
      </c>
      <c r="M21" s="175" t="s">
        <v>54</v>
      </c>
      <c r="N21" s="191">
        <v>2</v>
      </c>
      <c r="O21" s="153"/>
      <c r="R21" s="165"/>
    </row>
    <row r="22" spans="1:18" ht="21" customHeight="1">
      <c r="A22" s="184">
        <v>2</v>
      </c>
      <c r="B22" s="275" t="str">
        <f>+Mannschaften!B20</f>
        <v>Jascha, Scherlatzik</v>
      </c>
      <c r="C22" s="276"/>
      <c r="D22" s="276"/>
      <c r="E22" s="276"/>
      <c r="F22" s="277"/>
      <c r="G22" s="253">
        <v>2</v>
      </c>
      <c r="H22" s="275" t="str">
        <f>+Mannschaften!H19</f>
        <v>Martin, Pascal</v>
      </c>
      <c r="I22" s="276"/>
      <c r="J22" s="276"/>
      <c r="K22" s="261"/>
      <c r="L22" s="190" t="s">
        <v>89</v>
      </c>
      <c r="M22" s="175" t="s">
        <v>54</v>
      </c>
      <c r="N22" s="191">
        <v>3</v>
      </c>
      <c r="O22" s="153"/>
      <c r="R22" s="28"/>
    </row>
    <row r="23" spans="1:18" ht="6" customHeight="1" thickBot="1">
      <c r="A23" s="66"/>
      <c r="B23" s="76"/>
      <c r="C23" s="76"/>
      <c r="D23" s="76"/>
      <c r="E23" s="76"/>
      <c r="F23" s="77"/>
      <c r="G23" s="75"/>
      <c r="H23" s="53"/>
      <c r="I23" s="53"/>
      <c r="J23" s="53"/>
      <c r="K23" s="53"/>
      <c r="L23" s="168"/>
      <c r="M23" s="176"/>
      <c r="N23" s="169"/>
      <c r="O23" s="153"/>
      <c r="R23" s="28"/>
    </row>
    <row r="24" spans="1:18" ht="12" customHeight="1" thickBot="1" thickTop="1">
      <c r="A24" s="70"/>
      <c r="B24" s="39"/>
      <c r="C24" s="39"/>
      <c r="D24" s="39"/>
      <c r="E24" s="39"/>
      <c r="F24" s="39"/>
      <c r="G24" s="70"/>
      <c r="H24" s="39"/>
      <c r="I24" s="39"/>
      <c r="J24" s="39"/>
      <c r="K24" s="39"/>
      <c r="L24" s="163"/>
      <c r="M24" s="177"/>
      <c r="N24" s="164"/>
      <c r="O24" s="153"/>
      <c r="R24" s="155"/>
    </row>
    <row r="25" spans="1:18" ht="29.25" customHeight="1" thickBot="1" thickTop="1">
      <c r="A25" s="182" t="s">
        <v>28</v>
      </c>
      <c r="B25" s="181"/>
      <c r="C25" s="262" t="str">
        <f>+Mannschaften!A26</f>
        <v>SC Tuttlingen</v>
      </c>
      <c r="D25" s="263"/>
      <c r="E25" s="263"/>
      <c r="F25" s="264"/>
      <c r="G25" s="183" t="s">
        <v>29</v>
      </c>
      <c r="H25" s="180"/>
      <c r="I25" s="262" t="str">
        <f>+Mannschaften!G17</f>
        <v>1.SC Karlsruhe I</v>
      </c>
      <c r="J25" s="263"/>
      <c r="K25" s="265"/>
      <c r="L25" s="166">
        <f>COUNTIF(L27:L29,"=3")</f>
        <v>0</v>
      </c>
      <c r="M25" s="173" t="s">
        <v>54</v>
      </c>
      <c r="N25" s="167">
        <f>COUNTIF(N27:N29,"=3")</f>
        <v>3</v>
      </c>
      <c r="O25" s="153"/>
      <c r="R25" s="28"/>
    </row>
    <row r="26" spans="1:18" ht="7.5" customHeight="1" thickTop="1">
      <c r="A26" s="71"/>
      <c r="B26" s="32"/>
      <c r="C26" s="35"/>
      <c r="D26" s="35"/>
      <c r="E26" s="35"/>
      <c r="F26" s="36"/>
      <c r="G26" s="38"/>
      <c r="H26" s="38"/>
      <c r="I26" s="35"/>
      <c r="J26" s="35"/>
      <c r="K26" s="35"/>
      <c r="L26" s="161"/>
      <c r="M26" s="178"/>
      <c r="N26" s="162"/>
      <c r="O26" s="153"/>
      <c r="R26" s="28"/>
    </row>
    <row r="27" spans="1:18" ht="21" customHeight="1">
      <c r="A27" s="184">
        <v>3</v>
      </c>
      <c r="B27" s="275" t="str">
        <f>+Mannschaften!B29</f>
        <v>Marie, Wiens</v>
      </c>
      <c r="C27" s="276"/>
      <c r="D27" s="276"/>
      <c r="E27" s="276"/>
      <c r="F27" s="277"/>
      <c r="G27" s="184">
        <v>3</v>
      </c>
      <c r="H27" s="275" t="str">
        <f>+Mannschaften!H20</f>
        <v>Tanita, Raval</v>
      </c>
      <c r="I27" s="276"/>
      <c r="J27" s="276"/>
      <c r="K27" s="261"/>
      <c r="L27" s="190" t="s">
        <v>60</v>
      </c>
      <c r="M27" s="175" t="s">
        <v>54</v>
      </c>
      <c r="N27" s="191">
        <v>3</v>
      </c>
      <c r="O27" s="153"/>
      <c r="R27" s="28"/>
    </row>
    <row r="28" spans="1:18" ht="21" customHeight="1">
      <c r="A28" s="185">
        <v>1</v>
      </c>
      <c r="B28" s="275" t="str">
        <f>+Mannschaften!B27</f>
        <v>Daniel, Wiens</v>
      </c>
      <c r="C28" s="276"/>
      <c r="D28" s="276"/>
      <c r="E28" s="276"/>
      <c r="F28" s="277"/>
      <c r="G28" s="184">
        <v>1</v>
      </c>
      <c r="H28" s="275" t="str">
        <f>+Mannschaften!H18</f>
        <v>Kevin, Fuchs</v>
      </c>
      <c r="I28" s="276"/>
      <c r="J28" s="276"/>
      <c r="K28" s="261"/>
      <c r="L28" s="190" t="s">
        <v>89</v>
      </c>
      <c r="M28" s="175" t="s">
        <v>54</v>
      </c>
      <c r="N28" s="191">
        <v>3</v>
      </c>
      <c r="O28" s="153"/>
      <c r="R28" s="28"/>
    </row>
    <row r="29" spans="1:18" ht="21" customHeight="1">
      <c r="A29" s="184">
        <v>2</v>
      </c>
      <c r="B29" s="275" t="str">
        <f>+Mannschaften!B28</f>
        <v>Quang, Le Minh</v>
      </c>
      <c r="C29" s="276"/>
      <c r="D29" s="276"/>
      <c r="E29" s="276"/>
      <c r="F29" s="277"/>
      <c r="G29" s="253">
        <v>2</v>
      </c>
      <c r="H29" s="275" t="str">
        <f>+Mannschaften!H19</f>
        <v>Martin, Pascal</v>
      </c>
      <c r="I29" s="276"/>
      <c r="J29" s="276"/>
      <c r="K29" s="261"/>
      <c r="L29" s="190" t="s">
        <v>60</v>
      </c>
      <c r="M29" s="175" t="s">
        <v>54</v>
      </c>
      <c r="N29" s="191">
        <v>3</v>
      </c>
      <c r="O29" s="153"/>
      <c r="R29" s="28"/>
    </row>
    <row r="30" spans="1:15" ht="8.25" customHeight="1" thickBot="1">
      <c r="A30" s="69"/>
      <c r="B30" s="53"/>
      <c r="C30" s="53"/>
      <c r="D30" s="53"/>
      <c r="E30" s="53"/>
      <c r="F30" s="54"/>
      <c r="G30" s="60"/>
      <c r="H30" s="53"/>
      <c r="I30" s="53"/>
      <c r="J30" s="53"/>
      <c r="K30" s="53"/>
      <c r="L30" s="168"/>
      <c r="M30" s="176"/>
      <c r="N30" s="169"/>
      <c r="O30" s="153"/>
    </row>
    <row r="31" spans="1:15" ht="12" customHeight="1" thickBot="1" thickTop="1">
      <c r="A31" s="70"/>
      <c r="B31" s="39"/>
      <c r="C31" s="39"/>
      <c r="D31" s="39"/>
      <c r="E31" s="39"/>
      <c r="F31" s="39"/>
      <c r="G31" s="70"/>
      <c r="H31" s="39"/>
      <c r="I31" s="39"/>
      <c r="J31" s="39"/>
      <c r="K31" s="39"/>
      <c r="L31" s="163"/>
      <c r="M31" s="177"/>
      <c r="N31" s="164"/>
      <c r="O31" s="153"/>
    </row>
    <row r="32" spans="1:15" ht="29.25" customHeight="1" thickBot="1" thickTop="1">
      <c r="A32" s="182" t="s">
        <v>28</v>
      </c>
      <c r="B32" s="181"/>
      <c r="C32" s="262"/>
      <c r="D32" s="263"/>
      <c r="E32" s="263"/>
      <c r="F32" s="264"/>
      <c r="G32" s="180" t="s">
        <v>29</v>
      </c>
      <c r="H32" s="180"/>
      <c r="I32" s="262"/>
      <c r="J32" s="263"/>
      <c r="K32" s="265"/>
      <c r="L32" s="166">
        <f>COUNTIF(L34:L36,"=3")</f>
        <v>0</v>
      </c>
      <c r="M32" s="173" t="s">
        <v>54</v>
      </c>
      <c r="N32" s="167">
        <f>COUNTIF(N34:N36,"=3")</f>
        <v>0</v>
      </c>
      <c r="O32" s="153"/>
    </row>
    <row r="33" spans="1:15" ht="7.5" customHeight="1" thickTop="1">
      <c r="A33" s="71"/>
      <c r="B33" s="31"/>
      <c r="C33" s="33"/>
      <c r="D33" s="33"/>
      <c r="E33" s="33"/>
      <c r="F33" s="34"/>
      <c r="G33" s="37"/>
      <c r="H33" s="37"/>
      <c r="I33" s="33"/>
      <c r="J33" s="33"/>
      <c r="K33" s="33"/>
      <c r="L33" s="161"/>
      <c r="M33" s="178"/>
      <c r="N33" s="162"/>
      <c r="O33" s="153"/>
    </row>
    <row r="34" spans="1:15" ht="21" customHeight="1">
      <c r="A34" s="184">
        <v>3</v>
      </c>
      <c r="B34" s="275"/>
      <c r="C34" s="276"/>
      <c r="D34" s="276"/>
      <c r="E34" s="276"/>
      <c r="F34" s="277"/>
      <c r="G34" s="184">
        <v>3</v>
      </c>
      <c r="H34" s="275"/>
      <c r="I34" s="276"/>
      <c r="J34" s="276"/>
      <c r="K34" s="261"/>
      <c r="L34" s="157"/>
      <c r="M34" s="175" t="s">
        <v>54</v>
      </c>
      <c r="N34" s="159"/>
      <c r="O34" s="153"/>
    </row>
    <row r="35" spans="1:15" ht="21" customHeight="1">
      <c r="A35" s="184">
        <v>1</v>
      </c>
      <c r="B35" s="275"/>
      <c r="C35" s="276"/>
      <c r="D35" s="276"/>
      <c r="E35" s="276"/>
      <c r="F35" s="277"/>
      <c r="G35" s="253">
        <v>2</v>
      </c>
      <c r="H35" s="275"/>
      <c r="I35" s="276"/>
      <c r="J35" s="276"/>
      <c r="K35" s="261"/>
      <c r="L35" s="157"/>
      <c r="M35" s="175" t="s">
        <v>54</v>
      </c>
      <c r="N35" s="159"/>
      <c r="O35" s="153"/>
    </row>
    <row r="36" spans="1:15" ht="21" customHeight="1">
      <c r="A36" s="185">
        <v>2</v>
      </c>
      <c r="B36" s="275"/>
      <c r="C36" s="276"/>
      <c r="D36" s="276"/>
      <c r="E36" s="276"/>
      <c r="F36" s="277"/>
      <c r="G36" s="254">
        <v>1</v>
      </c>
      <c r="H36" s="275"/>
      <c r="I36" s="276"/>
      <c r="J36" s="276"/>
      <c r="K36" s="261"/>
      <c r="L36" s="157"/>
      <c r="M36" s="175" t="s">
        <v>54</v>
      </c>
      <c r="N36" s="159"/>
      <c r="O36" s="153"/>
    </row>
    <row r="37" spans="1:14" ht="6.75" customHeight="1" thickBot="1">
      <c r="A37" s="69"/>
      <c r="B37" s="53"/>
      <c r="C37" s="53"/>
      <c r="D37" s="53"/>
      <c r="E37" s="53"/>
      <c r="F37" s="54"/>
      <c r="G37" s="60"/>
      <c r="H37" s="53"/>
      <c r="I37" s="53"/>
      <c r="J37" s="53"/>
      <c r="K37" s="53"/>
      <c r="L37" s="170"/>
      <c r="M37" s="179"/>
      <c r="N37" s="171"/>
    </row>
    <row r="38" spans="1:14" ht="18.75" thickTop="1">
      <c r="A38" s="73"/>
      <c r="B38" s="72"/>
      <c r="C38" s="72"/>
      <c r="D38" s="72"/>
      <c r="E38" s="72"/>
      <c r="F38" s="72"/>
      <c r="G38" s="73"/>
      <c r="H38" s="72"/>
      <c r="I38" s="72"/>
      <c r="J38" s="72"/>
      <c r="K38" s="72"/>
      <c r="L38" s="172"/>
      <c r="M38" s="155"/>
      <c r="N38" s="155"/>
    </row>
    <row r="39" spans="1:14" ht="12.75">
      <c r="A39" s="257" t="s">
        <v>30</v>
      </c>
      <c r="B39" s="285"/>
      <c r="C39" s="286"/>
      <c r="D39" s="290" t="s">
        <v>30</v>
      </c>
      <c r="E39" s="291"/>
      <c r="F39" s="292"/>
      <c r="G39" s="187" t="s">
        <v>30</v>
      </c>
      <c r="H39" s="188"/>
      <c r="I39" s="186"/>
      <c r="J39" s="187" t="s">
        <v>30</v>
      </c>
      <c r="K39" s="189"/>
      <c r="L39" s="302"/>
      <c r="M39" s="303"/>
      <c r="N39" s="304"/>
    </row>
    <row r="40" spans="1:14" ht="12.75">
      <c r="A40" s="293" t="str">
        <f>Mannschaften!A17</f>
        <v>Squash Cracks</v>
      </c>
      <c r="B40" s="294"/>
      <c r="C40" s="295"/>
      <c r="D40" s="293" t="str">
        <f>+Mannschaften!G17</f>
        <v>1.SC Karlsruhe I</v>
      </c>
      <c r="E40" s="294"/>
      <c r="F40" s="295"/>
      <c r="G40" s="293" t="str">
        <f>+Mannschaften!A26</f>
        <v>SC Tuttlingen</v>
      </c>
      <c r="H40" s="294"/>
      <c r="I40" s="295"/>
      <c r="J40" s="305"/>
      <c r="K40" s="306"/>
      <c r="L40" s="306"/>
      <c r="M40" s="307"/>
      <c r="N40" s="308"/>
    </row>
    <row r="41" spans="1:14" ht="24" customHeight="1">
      <c r="A41" s="257" t="s">
        <v>31</v>
      </c>
      <c r="B41" s="285"/>
      <c r="C41" s="286"/>
      <c r="D41" s="257" t="s">
        <v>31</v>
      </c>
      <c r="E41" s="285"/>
      <c r="F41" s="286"/>
      <c r="G41" s="257" t="s">
        <v>31</v>
      </c>
      <c r="H41" s="285"/>
      <c r="I41" s="286"/>
      <c r="J41" s="257" t="s">
        <v>31</v>
      </c>
      <c r="K41" s="285"/>
      <c r="L41" s="285"/>
      <c r="M41" s="309"/>
      <c r="N41" s="310"/>
    </row>
    <row r="42" spans="1:14" ht="12.75">
      <c r="A42" s="287"/>
      <c r="B42" s="288"/>
      <c r="C42" s="289"/>
      <c r="D42" s="287"/>
      <c r="E42" s="288"/>
      <c r="F42" s="289"/>
      <c r="G42" s="287"/>
      <c r="H42" s="288"/>
      <c r="I42" s="289"/>
      <c r="J42" s="287"/>
      <c r="K42" s="288"/>
      <c r="L42" s="288"/>
      <c r="M42" s="311"/>
      <c r="N42" s="312"/>
    </row>
    <row r="43" spans="1:14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57"/>
      <c r="M43" s="57"/>
      <c r="N43" s="57"/>
    </row>
    <row r="44" spans="1:14" ht="12.75">
      <c r="A44" s="24"/>
      <c r="B44" s="23"/>
      <c r="C44" s="23"/>
      <c r="D44" s="23"/>
      <c r="E44" s="23"/>
      <c r="F44" s="23"/>
      <c r="G44" s="23"/>
      <c r="I44" s="24"/>
      <c r="J44" s="23"/>
      <c r="K44" s="23"/>
      <c r="L44" s="58"/>
      <c r="M44" s="58"/>
      <c r="N44" s="58"/>
    </row>
    <row r="45" spans="1:14" ht="12.75">
      <c r="A45" s="28"/>
      <c r="B45" s="28"/>
      <c r="C45" s="28"/>
      <c r="D45" s="28"/>
      <c r="E45" s="28"/>
      <c r="F45" s="28"/>
      <c r="G45" s="28"/>
      <c r="H45" s="29"/>
      <c r="I45" s="30"/>
      <c r="J45" s="28"/>
      <c r="K45" s="28"/>
      <c r="L45" s="59"/>
      <c r="M45" s="59"/>
      <c r="N45" s="59"/>
    </row>
  </sheetData>
  <mergeCells count="46">
    <mergeCell ref="L39:N39"/>
    <mergeCell ref="J40:N40"/>
    <mergeCell ref="J41:N42"/>
    <mergeCell ref="L9:N9"/>
    <mergeCell ref="L10:N10"/>
    <mergeCell ref="H34:K34"/>
    <mergeCell ref="H35:K35"/>
    <mergeCell ref="H36:K36"/>
    <mergeCell ref="G40:I40"/>
    <mergeCell ref="G41:I42"/>
    <mergeCell ref="C18:F18"/>
    <mergeCell ref="I18:K18"/>
    <mergeCell ref="B13:F13"/>
    <mergeCell ref="B15:F15"/>
    <mergeCell ref="H13:K13"/>
    <mergeCell ref="H15:K15"/>
    <mergeCell ref="B14:F14"/>
    <mergeCell ref="H14:K14"/>
    <mergeCell ref="B27:F27"/>
    <mergeCell ref="B29:F29"/>
    <mergeCell ref="H27:K27"/>
    <mergeCell ref="H29:K29"/>
    <mergeCell ref="B28:F28"/>
    <mergeCell ref="H28:K28"/>
    <mergeCell ref="C2:D2"/>
    <mergeCell ref="E2:I2"/>
    <mergeCell ref="B9:E9"/>
    <mergeCell ref="C11:F11"/>
    <mergeCell ref="I11:K11"/>
    <mergeCell ref="B36:F36"/>
    <mergeCell ref="A41:C42"/>
    <mergeCell ref="D41:F42"/>
    <mergeCell ref="A39:C39"/>
    <mergeCell ref="D39:F39"/>
    <mergeCell ref="A40:C40"/>
    <mergeCell ref="D40:F40"/>
    <mergeCell ref="H20:K20"/>
    <mergeCell ref="H22:K22"/>
    <mergeCell ref="B35:F35"/>
    <mergeCell ref="B20:F20"/>
    <mergeCell ref="B22:F22"/>
    <mergeCell ref="B34:F34"/>
    <mergeCell ref="C25:F25"/>
    <mergeCell ref="I25:K25"/>
    <mergeCell ref="C32:F32"/>
    <mergeCell ref="I32:K32"/>
  </mergeCells>
  <printOptions/>
  <pageMargins left="0.75" right="0.5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BH43"/>
  <sheetViews>
    <sheetView showGridLines="0" zoomScale="75" zoomScaleNormal="75" workbookViewId="0" topLeftCell="A1">
      <selection activeCell="G34" sqref="G34"/>
    </sheetView>
  </sheetViews>
  <sheetFormatPr defaultColWidth="11.421875" defaultRowHeight="12.75"/>
  <cols>
    <col min="1" max="1" width="2.28125" style="82" customWidth="1"/>
    <col min="2" max="2" width="28.140625" style="82" customWidth="1"/>
    <col min="3" max="59" width="2.7109375" style="82" customWidth="1"/>
    <col min="60" max="60" width="11.7109375" style="82" customWidth="1"/>
    <col min="61" max="16384" width="10.00390625" style="82" customWidth="1"/>
  </cols>
  <sheetData>
    <row r="1" spans="1:50" ht="25.5" customHeight="1">
      <c r="A1" s="81" t="s">
        <v>32</v>
      </c>
      <c r="AX1" s="83" t="s">
        <v>33</v>
      </c>
    </row>
    <row r="2" spans="42:60" ht="9.75" customHeight="1">
      <c r="AP2" s="84" t="s">
        <v>34</v>
      </c>
      <c r="AQ2" s="85"/>
      <c r="AR2" s="85"/>
      <c r="AS2" s="85"/>
      <c r="AT2" s="85"/>
      <c r="AU2" s="86"/>
      <c r="AX2" s="87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340" t="str">
        <f>+Mannschaften!A17</f>
        <v>Squash Cracks</v>
      </c>
      <c r="B3" s="341"/>
      <c r="C3" s="90" t="s">
        <v>51</v>
      </c>
      <c r="D3" s="91"/>
      <c r="E3" s="340" t="str">
        <f>+Ergebnisse!I11</f>
        <v>SC Tuttlingen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1"/>
      <c r="AH3" s="92" t="s">
        <v>35</v>
      </c>
      <c r="AI3" s="93"/>
      <c r="AJ3" s="93"/>
      <c r="AK3" s="87"/>
      <c r="AL3" s="88"/>
      <c r="AM3" s="94" t="s">
        <v>36</v>
      </c>
      <c r="AN3" s="88"/>
      <c r="AO3" s="89"/>
      <c r="AP3" s="88"/>
      <c r="AQ3" s="88"/>
      <c r="AR3" s="88"/>
      <c r="AS3" s="88"/>
      <c r="AT3" s="88"/>
      <c r="AU3" s="89"/>
      <c r="AX3" s="323" t="str">
        <f>Mannschaften!I11</f>
        <v>Jugendoberliga</v>
      </c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ht="19.5" customHeight="1">
      <c r="A4" s="96" t="s">
        <v>37</v>
      </c>
      <c r="S4" s="343"/>
      <c r="T4" s="343" t="s">
        <v>38</v>
      </c>
      <c r="U4" s="343"/>
      <c r="V4" s="343"/>
      <c r="W4" s="343"/>
      <c r="X4" s="343"/>
      <c r="Y4" s="343"/>
      <c r="AH4" s="92" t="s">
        <v>39</v>
      </c>
      <c r="AI4" s="93"/>
      <c r="AJ4" s="93"/>
      <c r="AK4" s="87"/>
      <c r="AL4" s="88"/>
      <c r="AM4" s="94" t="s">
        <v>36</v>
      </c>
      <c r="AN4" s="88"/>
      <c r="AO4" s="89"/>
      <c r="AP4" s="88"/>
      <c r="AQ4" s="88"/>
      <c r="AR4" s="88"/>
      <c r="AS4" s="88"/>
      <c r="AT4" s="88"/>
      <c r="AU4" s="89"/>
      <c r="AX4" s="323" t="str">
        <f>Mannschaften!D5</f>
        <v>Saison 2005-2006</v>
      </c>
      <c r="AY4" s="324"/>
      <c r="AZ4" s="324"/>
      <c r="BA4" s="324"/>
      <c r="BB4" s="324"/>
      <c r="BC4" s="324"/>
      <c r="BD4" s="324"/>
      <c r="BE4" s="324"/>
      <c r="BF4" s="324"/>
      <c r="BG4" s="324"/>
      <c r="BH4" s="325"/>
    </row>
    <row r="5" spans="1:60" ht="19.5" customHeight="1">
      <c r="A5" s="97" t="s">
        <v>40</v>
      </c>
      <c r="B5" s="146" t="str">
        <f>+Ergebnisse!B20</f>
        <v>Nicol, Vogt</v>
      </c>
      <c r="C5" s="145" t="s">
        <v>41</v>
      </c>
      <c r="D5" s="329" t="str">
        <f>+Ergebnisse!H13</f>
        <v>Marie, Wiens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100"/>
      <c r="T5" s="101"/>
      <c r="U5" s="101"/>
      <c r="V5" s="102" t="s">
        <v>36</v>
      </c>
      <c r="W5" s="101"/>
      <c r="X5" s="101"/>
      <c r="Y5" s="103"/>
      <c r="AH5" s="92" t="s">
        <v>42</v>
      </c>
      <c r="AI5" s="104"/>
      <c r="AJ5" s="104"/>
      <c r="AK5" s="87"/>
      <c r="AL5" s="88"/>
      <c r="AM5" s="94" t="s">
        <v>36</v>
      </c>
      <c r="AN5" s="88"/>
      <c r="AO5" s="89"/>
      <c r="AP5" s="88"/>
      <c r="AQ5" s="88"/>
      <c r="AR5" s="88"/>
      <c r="AS5" s="88"/>
      <c r="AT5" s="88"/>
      <c r="AU5" s="89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ht="19.5" customHeight="1">
      <c r="A6" s="105" t="s">
        <v>43</v>
      </c>
      <c r="C6" s="106" t="s">
        <v>44</v>
      </c>
      <c r="D6" s="106"/>
      <c r="E6" s="106"/>
      <c r="F6" s="106"/>
      <c r="G6" s="106" t="s">
        <v>45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H6" s="107" t="s">
        <v>46</v>
      </c>
      <c r="AI6" s="108"/>
      <c r="AJ6" s="108"/>
      <c r="AK6" s="109"/>
      <c r="AL6" s="98"/>
      <c r="AM6" s="102" t="s">
        <v>36</v>
      </c>
      <c r="AN6" s="98"/>
      <c r="AO6" s="99"/>
      <c r="AP6" s="98"/>
      <c r="AQ6" s="98"/>
      <c r="AR6" s="98"/>
      <c r="AS6" s="98"/>
      <c r="AT6" s="98"/>
      <c r="AU6" s="99"/>
      <c r="AX6" s="95"/>
      <c r="AY6" s="138"/>
      <c r="BA6" s="326" t="str">
        <f>Mannschaften!C11</f>
        <v>2.</v>
      </c>
      <c r="BB6" s="326"/>
      <c r="BC6" s="193"/>
      <c r="BD6" s="327" t="s">
        <v>23</v>
      </c>
      <c r="BE6" s="327"/>
      <c r="BF6" s="327"/>
      <c r="BG6" s="327"/>
      <c r="BH6" s="328"/>
    </row>
    <row r="7" spans="1:60" ht="19.5" customHeight="1">
      <c r="A7" s="332">
        <f>Mannschaften!C12</f>
        <v>38697</v>
      </c>
      <c r="B7" s="333"/>
      <c r="C7" s="334"/>
      <c r="D7" s="335"/>
      <c r="E7" s="335"/>
      <c r="F7" s="336"/>
      <c r="G7" s="337" t="str">
        <f>+Ergebnisse!H20</f>
        <v>Tanita, Raval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9"/>
      <c r="AH7" s="107" t="s">
        <v>47</v>
      </c>
      <c r="AI7" s="108"/>
      <c r="AJ7" s="108"/>
      <c r="AK7" s="109"/>
      <c r="AL7" s="98"/>
      <c r="AM7" s="102" t="s">
        <v>36</v>
      </c>
      <c r="AN7" s="98"/>
      <c r="AO7" s="99"/>
      <c r="AP7" s="98"/>
      <c r="AQ7" s="98"/>
      <c r="AR7" s="98"/>
      <c r="AS7" s="98"/>
      <c r="AT7" s="98"/>
      <c r="AU7" s="99"/>
      <c r="AX7" s="110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39" ht="19.5" customHeight="1">
      <c r="A8" s="113"/>
      <c r="B8" s="113"/>
      <c r="C8" s="114"/>
      <c r="D8" s="114"/>
      <c r="E8" s="114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AH8" s="116"/>
      <c r="AI8" s="116"/>
      <c r="AJ8" s="116"/>
      <c r="AM8" s="117"/>
    </row>
    <row r="9" ht="9.75" customHeight="1"/>
    <row r="10" spans="2:60" ht="9.75" customHeight="1"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44" t="s">
        <v>48</v>
      </c>
    </row>
    <row r="11" spans="1:60" ht="21" customHeight="1">
      <c r="A11" s="319" t="s">
        <v>40</v>
      </c>
      <c r="B11" s="321" t="str">
        <f>+B5</f>
        <v>Nicol, Vogt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40" t="s">
        <v>49</v>
      </c>
    </row>
    <row r="12" spans="1:60" ht="21" customHeight="1">
      <c r="A12" s="320"/>
      <c r="B12" s="32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41" t="s">
        <v>50</v>
      </c>
    </row>
    <row r="13" spans="1:60" ht="21" customHeight="1">
      <c r="A13" s="319" t="s">
        <v>41</v>
      </c>
      <c r="B13" s="321" t="str">
        <f>+D5</f>
        <v>Marie, Wiens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42" t="s">
        <v>50</v>
      </c>
    </row>
    <row r="14" spans="1:60" ht="21" customHeight="1">
      <c r="A14" s="320"/>
      <c r="B14" s="322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43" t="s">
        <v>49</v>
      </c>
    </row>
    <row r="15" spans="2:60" ht="9.75" customHeight="1">
      <c r="B15" s="134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44" t="s">
        <v>48</v>
      </c>
    </row>
    <row r="16" ht="15.75" customHeight="1">
      <c r="BH16" s="135"/>
    </row>
    <row r="17" spans="2:60" ht="9.75" customHeight="1">
      <c r="B17" s="136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44" t="s">
        <v>48</v>
      </c>
    </row>
    <row r="18" spans="1:60" ht="21" customHeight="1">
      <c r="A18" s="319" t="s">
        <v>40</v>
      </c>
      <c r="B18" s="321" t="str">
        <f>+B5</f>
        <v>Nicol, Vogt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40" t="s">
        <v>49</v>
      </c>
    </row>
    <row r="19" spans="1:60" ht="21" customHeight="1">
      <c r="A19" s="320"/>
      <c r="B19" s="322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41" t="s">
        <v>50</v>
      </c>
    </row>
    <row r="20" spans="1:60" ht="21" customHeight="1">
      <c r="A20" s="319" t="s">
        <v>41</v>
      </c>
      <c r="B20" s="321" t="str">
        <f>+D5</f>
        <v>Marie, Wiens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42" t="s">
        <v>50</v>
      </c>
    </row>
    <row r="21" spans="1:60" ht="21" customHeight="1">
      <c r="A21" s="320"/>
      <c r="B21" s="322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43" t="s">
        <v>49</v>
      </c>
    </row>
    <row r="22" spans="2:60" ht="9.75" customHeight="1"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44" t="s">
        <v>48</v>
      </c>
    </row>
    <row r="23" ht="15.75" customHeight="1">
      <c r="BH23" s="135"/>
    </row>
    <row r="24" spans="2:60" ht="9.75" customHeight="1">
      <c r="B24" s="136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44" t="s">
        <v>48</v>
      </c>
    </row>
    <row r="25" spans="1:60" ht="21" customHeight="1">
      <c r="A25" s="319" t="s">
        <v>40</v>
      </c>
      <c r="B25" s="321" t="str">
        <f>+B5</f>
        <v>Nicol, Vogt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40" t="s">
        <v>49</v>
      </c>
    </row>
    <row r="26" spans="1:60" ht="21" customHeight="1">
      <c r="A26" s="320"/>
      <c r="B26" s="32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41" t="s">
        <v>50</v>
      </c>
    </row>
    <row r="27" spans="1:60" ht="21" customHeight="1">
      <c r="A27" s="319" t="s">
        <v>41</v>
      </c>
      <c r="B27" s="321" t="str">
        <f>+D5</f>
        <v>Marie, Wiens</v>
      </c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42" t="s">
        <v>50</v>
      </c>
    </row>
    <row r="28" spans="1:60" ht="21" customHeight="1">
      <c r="A28" s="320"/>
      <c r="B28" s="322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43" t="s">
        <v>49</v>
      </c>
    </row>
    <row r="29" spans="2:60" ht="9.75" customHeight="1">
      <c r="B29" s="11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44" t="s">
        <v>48</v>
      </c>
    </row>
    <row r="30" ht="15.75" customHeight="1">
      <c r="BH30" s="135"/>
    </row>
    <row r="31" spans="2:60" ht="9.75" customHeight="1">
      <c r="B31" s="136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44" t="s">
        <v>48</v>
      </c>
    </row>
    <row r="32" spans="1:60" ht="21" customHeight="1">
      <c r="A32" s="319" t="s">
        <v>40</v>
      </c>
      <c r="B32" s="321" t="str">
        <f>+B5</f>
        <v>Nicol, Vogt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40" t="s">
        <v>49</v>
      </c>
    </row>
    <row r="33" spans="1:60" ht="21" customHeight="1">
      <c r="A33" s="320"/>
      <c r="B33" s="32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41" t="s">
        <v>50</v>
      </c>
    </row>
    <row r="34" spans="1:60" ht="21" customHeight="1">
      <c r="A34" s="319" t="s">
        <v>41</v>
      </c>
      <c r="B34" s="321" t="str">
        <f>+D5</f>
        <v>Marie, Wiens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42" t="s">
        <v>50</v>
      </c>
    </row>
    <row r="35" spans="1:60" ht="21" customHeight="1">
      <c r="A35" s="320"/>
      <c r="B35" s="322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43" t="s">
        <v>49</v>
      </c>
    </row>
    <row r="36" spans="2:60" ht="9.75" customHeight="1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44" t="s">
        <v>48</v>
      </c>
    </row>
    <row r="37" ht="15.75" customHeight="1">
      <c r="BH37" s="135"/>
    </row>
    <row r="38" spans="2:60" ht="9.75" customHeight="1">
      <c r="B38" s="136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44" t="s">
        <v>48</v>
      </c>
    </row>
    <row r="39" spans="1:60" ht="21" customHeight="1">
      <c r="A39" s="319" t="s">
        <v>40</v>
      </c>
      <c r="B39" s="321" t="str">
        <f>+B5</f>
        <v>Nicol, Vogt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40" t="s">
        <v>49</v>
      </c>
    </row>
    <row r="40" spans="1:60" ht="21" customHeight="1">
      <c r="A40" s="320"/>
      <c r="B40" s="322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41" t="s">
        <v>50</v>
      </c>
    </row>
    <row r="41" spans="1:60" ht="21" customHeight="1">
      <c r="A41" s="319" t="s">
        <v>41</v>
      </c>
      <c r="B41" s="321" t="str">
        <f>+D5</f>
        <v>Marie, Wiens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42" t="s">
        <v>50</v>
      </c>
    </row>
    <row r="42" spans="1:60" ht="21" customHeight="1">
      <c r="A42" s="320"/>
      <c r="B42" s="32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43" t="s">
        <v>49</v>
      </c>
    </row>
    <row r="43" spans="2:60" ht="9.75" customHeight="1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44" t="s">
        <v>48</v>
      </c>
    </row>
    <row r="45" s="137" customFormat="1" ht="12.75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</sheetData>
  <mergeCells count="32">
    <mergeCell ref="A3:B3"/>
    <mergeCell ref="E3:R3"/>
    <mergeCell ref="S4:Y4"/>
    <mergeCell ref="AX3:BH3"/>
    <mergeCell ref="AX4:BH4"/>
    <mergeCell ref="AX5:BH5"/>
    <mergeCell ref="BA6:BB6"/>
    <mergeCell ref="BD6:BH6"/>
    <mergeCell ref="A11:A12"/>
    <mergeCell ref="B11:B12"/>
    <mergeCell ref="D5:R5"/>
    <mergeCell ref="A7:B7"/>
    <mergeCell ref="C7:F7"/>
    <mergeCell ref="G7:Y7"/>
    <mergeCell ref="A13:A14"/>
    <mergeCell ref="B13:B14"/>
    <mergeCell ref="A18:A19"/>
    <mergeCell ref="B18:B19"/>
    <mergeCell ref="A20:A21"/>
    <mergeCell ref="B20:B21"/>
    <mergeCell ref="A25:A26"/>
    <mergeCell ref="B25:B26"/>
    <mergeCell ref="A27:A28"/>
    <mergeCell ref="B27:B28"/>
    <mergeCell ref="A32:A33"/>
    <mergeCell ref="B32:B33"/>
    <mergeCell ref="A41:A42"/>
    <mergeCell ref="B41:B42"/>
    <mergeCell ref="A34:A35"/>
    <mergeCell ref="B34:B35"/>
    <mergeCell ref="A39:A40"/>
    <mergeCell ref="B39:B40"/>
  </mergeCells>
  <printOptions horizontalCentered="1" verticalCentered="1"/>
  <pageMargins left="0" right="0" top="0.3937007874015748" bottom="0" header="0.11811023622047245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BH4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1" width="2.28125" style="82" customWidth="1"/>
    <col min="2" max="2" width="28.140625" style="82" customWidth="1"/>
    <col min="3" max="59" width="2.7109375" style="82" customWidth="1"/>
    <col min="60" max="60" width="11.7109375" style="82" customWidth="1"/>
    <col min="61" max="16384" width="10.00390625" style="82" customWidth="1"/>
  </cols>
  <sheetData>
    <row r="1" spans="1:50" ht="25.5" customHeight="1">
      <c r="A1" s="81" t="s">
        <v>32</v>
      </c>
      <c r="AX1" s="83" t="s">
        <v>33</v>
      </c>
    </row>
    <row r="2" spans="42:60" ht="9.75" customHeight="1">
      <c r="AP2" s="84" t="s">
        <v>34</v>
      </c>
      <c r="AQ2" s="85"/>
      <c r="AR2" s="85"/>
      <c r="AS2" s="85"/>
      <c r="AT2" s="85"/>
      <c r="AU2" s="86"/>
      <c r="AX2" s="87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340" t="str">
        <f>+Mannschaften!A17</f>
        <v>Squash Cracks</v>
      </c>
      <c r="B3" s="341"/>
      <c r="C3" s="90" t="s">
        <v>53</v>
      </c>
      <c r="D3" s="91"/>
      <c r="E3" s="340" t="str">
        <f>+'1.Beg-3'!E3:R3</f>
        <v>SC Tuttlingen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1"/>
      <c r="AH3" s="92" t="s">
        <v>35</v>
      </c>
      <c r="AI3" s="93"/>
      <c r="AJ3" s="93"/>
      <c r="AK3" s="87"/>
      <c r="AL3" s="88"/>
      <c r="AM3" s="94" t="s">
        <v>36</v>
      </c>
      <c r="AN3" s="88"/>
      <c r="AO3" s="89"/>
      <c r="AP3" s="88"/>
      <c r="AQ3" s="88"/>
      <c r="AR3" s="88"/>
      <c r="AS3" s="88"/>
      <c r="AT3" s="88"/>
      <c r="AU3" s="89"/>
      <c r="AX3" s="323" t="str">
        <f>Mannschaften!I11</f>
        <v>Jugendoberliga</v>
      </c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ht="19.5" customHeight="1">
      <c r="A4" s="96" t="s">
        <v>37</v>
      </c>
      <c r="S4" s="343"/>
      <c r="T4" s="343" t="s">
        <v>38</v>
      </c>
      <c r="U4" s="343"/>
      <c r="V4" s="343"/>
      <c r="W4" s="343"/>
      <c r="X4" s="343"/>
      <c r="Y4" s="343"/>
      <c r="AH4" s="92" t="s">
        <v>39</v>
      </c>
      <c r="AI4" s="93"/>
      <c r="AJ4" s="93"/>
      <c r="AK4" s="87"/>
      <c r="AL4" s="88"/>
      <c r="AM4" s="94" t="s">
        <v>36</v>
      </c>
      <c r="AN4" s="88"/>
      <c r="AO4" s="89"/>
      <c r="AP4" s="88"/>
      <c r="AQ4" s="88"/>
      <c r="AR4" s="88"/>
      <c r="AS4" s="88"/>
      <c r="AT4" s="88"/>
      <c r="AU4" s="89"/>
      <c r="AX4" s="323" t="str">
        <f>Mannschaften!D5</f>
        <v>Saison 2005-2006</v>
      </c>
      <c r="AY4" s="324"/>
      <c r="AZ4" s="324"/>
      <c r="BA4" s="324"/>
      <c r="BB4" s="324"/>
      <c r="BC4" s="324"/>
      <c r="BD4" s="324"/>
      <c r="BE4" s="324"/>
      <c r="BF4" s="324"/>
      <c r="BG4" s="324"/>
      <c r="BH4" s="325"/>
    </row>
    <row r="5" spans="1:60" ht="19.5" customHeight="1">
      <c r="A5" s="97" t="s">
        <v>40</v>
      </c>
      <c r="B5" s="146" t="str">
        <f>+Ergebnisse!B21</f>
        <v>Tristan, Scherlatzik</v>
      </c>
      <c r="C5" s="145" t="s">
        <v>41</v>
      </c>
      <c r="D5" s="329" t="str">
        <f>+Ergebnisse!H14</f>
        <v>Daniel, Wiens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100"/>
      <c r="T5" s="101"/>
      <c r="U5" s="101"/>
      <c r="V5" s="102" t="s">
        <v>36</v>
      </c>
      <c r="W5" s="101"/>
      <c r="X5" s="101"/>
      <c r="Y5" s="103"/>
      <c r="AH5" s="92" t="s">
        <v>42</v>
      </c>
      <c r="AI5" s="104"/>
      <c r="AJ5" s="104"/>
      <c r="AK5" s="87"/>
      <c r="AL5" s="88"/>
      <c r="AM5" s="94" t="s">
        <v>36</v>
      </c>
      <c r="AN5" s="88"/>
      <c r="AO5" s="89"/>
      <c r="AP5" s="88"/>
      <c r="AQ5" s="88"/>
      <c r="AR5" s="88"/>
      <c r="AS5" s="88"/>
      <c r="AT5" s="88"/>
      <c r="AU5" s="89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ht="19.5" customHeight="1">
      <c r="A6" s="105" t="s">
        <v>43</v>
      </c>
      <c r="C6" s="106" t="s">
        <v>44</v>
      </c>
      <c r="D6" s="106"/>
      <c r="E6" s="106"/>
      <c r="F6" s="106"/>
      <c r="G6" s="106" t="s">
        <v>45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H6" s="107" t="s">
        <v>46</v>
      </c>
      <c r="AI6" s="108"/>
      <c r="AJ6" s="108"/>
      <c r="AK6" s="109"/>
      <c r="AL6" s="98"/>
      <c r="AM6" s="102" t="s">
        <v>36</v>
      </c>
      <c r="AN6" s="98"/>
      <c r="AO6" s="99"/>
      <c r="AP6" s="98"/>
      <c r="AQ6" s="98"/>
      <c r="AR6" s="98"/>
      <c r="AS6" s="98"/>
      <c r="AT6" s="98"/>
      <c r="AU6" s="99"/>
      <c r="AX6" s="95"/>
      <c r="AY6" s="138"/>
      <c r="BA6" s="326" t="str">
        <f>Mannschaften!C11</f>
        <v>2.</v>
      </c>
      <c r="BB6" s="326"/>
      <c r="BC6" s="193"/>
      <c r="BD6" s="327" t="s">
        <v>23</v>
      </c>
      <c r="BE6" s="327"/>
      <c r="BF6" s="327"/>
      <c r="BG6" s="327"/>
      <c r="BH6" s="328"/>
    </row>
    <row r="7" spans="1:60" ht="19.5" customHeight="1">
      <c r="A7" s="332">
        <f>Mannschaften!C12</f>
        <v>38697</v>
      </c>
      <c r="B7" s="333"/>
      <c r="C7" s="334"/>
      <c r="D7" s="335"/>
      <c r="E7" s="335"/>
      <c r="F7" s="336"/>
      <c r="G7" s="337" t="str">
        <f>+Ergebnisse!H28</f>
        <v>Kevin, Fuchs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9"/>
      <c r="AH7" s="107" t="s">
        <v>47</v>
      </c>
      <c r="AI7" s="108"/>
      <c r="AJ7" s="108"/>
      <c r="AK7" s="109"/>
      <c r="AL7" s="98"/>
      <c r="AM7" s="102" t="s">
        <v>36</v>
      </c>
      <c r="AN7" s="98"/>
      <c r="AO7" s="99"/>
      <c r="AP7" s="98"/>
      <c r="AQ7" s="98"/>
      <c r="AR7" s="98"/>
      <c r="AS7" s="98"/>
      <c r="AT7" s="98"/>
      <c r="AU7" s="99"/>
      <c r="AX7" s="110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39" ht="19.5" customHeight="1">
      <c r="A8" s="113"/>
      <c r="B8" s="113"/>
      <c r="C8" s="114"/>
      <c r="D8" s="114"/>
      <c r="E8" s="114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AH8" s="116"/>
      <c r="AI8" s="116"/>
      <c r="AJ8" s="116"/>
      <c r="AM8" s="117"/>
    </row>
    <row r="9" ht="9.75" customHeight="1"/>
    <row r="10" spans="2:60" ht="9.75" customHeight="1"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44" t="s">
        <v>48</v>
      </c>
    </row>
    <row r="11" spans="1:60" ht="21" customHeight="1">
      <c r="A11" s="319" t="s">
        <v>40</v>
      </c>
      <c r="B11" s="321" t="str">
        <f>+B5</f>
        <v>Tristan, Scherlatzik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40" t="s">
        <v>49</v>
      </c>
    </row>
    <row r="12" spans="1:60" ht="21" customHeight="1">
      <c r="A12" s="320"/>
      <c r="B12" s="32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41" t="s">
        <v>50</v>
      </c>
    </row>
    <row r="13" spans="1:60" ht="21" customHeight="1">
      <c r="A13" s="319" t="s">
        <v>41</v>
      </c>
      <c r="B13" s="321" t="str">
        <f>+D5</f>
        <v>Daniel, Wiens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42" t="s">
        <v>50</v>
      </c>
    </row>
    <row r="14" spans="1:60" ht="21" customHeight="1">
      <c r="A14" s="320"/>
      <c r="B14" s="322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43" t="s">
        <v>49</v>
      </c>
    </row>
    <row r="15" spans="2:60" ht="9.75" customHeight="1">
      <c r="B15" s="134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44" t="s">
        <v>48</v>
      </c>
    </row>
    <row r="16" ht="15.75" customHeight="1">
      <c r="BH16" s="135"/>
    </row>
    <row r="17" spans="2:60" ht="9.75" customHeight="1">
      <c r="B17" s="136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44" t="s">
        <v>48</v>
      </c>
    </row>
    <row r="18" spans="1:60" ht="21" customHeight="1">
      <c r="A18" s="319" t="s">
        <v>40</v>
      </c>
      <c r="B18" s="321" t="str">
        <f>+B5</f>
        <v>Tristan, Scherlatzik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40" t="s">
        <v>49</v>
      </c>
    </row>
    <row r="19" spans="1:60" ht="21" customHeight="1">
      <c r="A19" s="320"/>
      <c r="B19" s="322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41" t="s">
        <v>50</v>
      </c>
    </row>
    <row r="20" spans="1:60" ht="21" customHeight="1">
      <c r="A20" s="319" t="s">
        <v>41</v>
      </c>
      <c r="B20" s="321" t="str">
        <f>+D5</f>
        <v>Daniel, Wiens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42" t="s">
        <v>50</v>
      </c>
    </row>
    <row r="21" spans="1:60" ht="21" customHeight="1">
      <c r="A21" s="320"/>
      <c r="B21" s="322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43" t="s">
        <v>49</v>
      </c>
    </row>
    <row r="22" spans="2:60" ht="9.75" customHeight="1"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44" t="s">
        <v>48</v>
      </c>
    </row>
    <row r="23" ht="15.75" customHeight="1">
      <c r="BH23" s="135"/>
    </row>
    <row r="24" spans="2:60" ht="9.75" customHeight="1">
      <c r="B24" s="136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44" t="s">
        <v>48</v>
      </c>
    </row>
    <row r="25" spans="1:60" ht="21" customHeight="1">
      <c r="A25" s="319" t="s">
        <v>40</v>
      </c>
      <c r="B25" s="321" t="str">
        <f>+B5</f>
        <v>Tristan, Scherlatzik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40" t="s">
        <v>49</v>
      </c>
    </row>
    <row r="26" spans="1:60" ht="21" customHeight="1">
      <c r="A26" s="320"/>
      <c r="B26" s="32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41" t="s">
        <v>50</v>
      </c>
    </row>
    <row r="27" spans="1:60" ht="21" customHeight="1">
      <c r="A27" s="319" t="s">
        <v>41</v>
      </c>
      <c r="B27" s="321" t="str">
        <f>+D5</f>
        <v>Daniel, Wiens</v>
      </c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42" t="s">
        <v>50</v>
      </c>
    </row>
    <row r="28" spans="1:60" ht="21" customHeight="1">
      <c r="A28" s="320"/>
      <c r="B28" s="322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43" t="s">
        <v>49</v>
      </c>
    </row>
    <row r="29" spans="2:60" ht="9.75" customHeight="1">
      <c r="B29" s="11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44" t="s">
        <v>48</v>
      </c>
    </row>
    <row r="30" ht="15.75" customHeight="1">
      <c r="BH30" s="135"/>
    </row>
    <row r="31" spans="2:60" ht="9.75" customHeight="1">
      <c r="B31" s="136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44" t="s">
        <v>48</v>
      </c>
    </row>
    <row r="32" spans="1:60" ht="21" customHeight="1">
      <c r="A32" s="319" t="s">
        <v>40</v>
      </c>
      <c r="B32" s="321" t="str">
        <f>+B5</f>
        <v>Tristan, Scherlatzik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40" t="s">
        <v>49</v>
      </c>
    </row>
    <row r="33" spans="1:60" ht="21" customHeight="1">
      <c r="A33" s="320"/>
      <c r="B33" s="32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41" t="s">
        <v>50</v>
      </c>
    </row>
    <row r="34" spans="1:60" ht="21" customHeight="1">
      <c r="A34" s="319" t="s">
        <v>41</v>
      </c>
      <c r="B34" s="321" t="str">
        <f>+D5</f>
        <v>Daniel, Wiens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42" t="s">
        <v>50</v>
      </c>
    </row>
    <row r="35" spans="1:60" ht="21" customHeight="1">
      <c r="A35" s="320"/>
      <c r="B35" s="322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43" t="s">
        <v>49</v>
      </c>
    </row>
    <row r="36" spans="2:60" ht="9.75" customHeight="1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44" t="s">
        <v>48</v>
      </c>
    </row>
    <row r="37" ht="15.75" customHeight="1">
      <c r="BH37" s="135"/>
    </row>
    <row r="38" spans="2:60" ht="9.75" customHeight="1">
      <c r="B38" s="136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44" t="s">
        <v>48</v>
      </c>
    </row>
    <row r="39" spans="1:60" ht="21" customHeight="1">
      <c r="A39" s="319" t="s">
        <v>40</v>
      </c>
      <c r="B39" s="321" t="str">
        <f>+B5</f>
        <v>Tristan, Scherlatzik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40" t="s">
        <v>49</v>
      </c>
    </row>
    <row r="40" spans="1:60" ht="21" customHeight="1">
      <c r="A40" s="320"/>
      <c r="B40" s="322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41" t="s">
        <v>50</v>
      </c>
    </row>
    <row r="41" spans="1:60" ht="21" customHeight="1">
      <c r="A41" s="319" t="s">
        <v>41</v>
      </c>
      <c r="B41" s="321" t="str">
        <f>+D5</f>
        <v>Daniel, Wiens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42" t="s">
        <v>50</v>
      </c>
    </row>
    <row r="42" spans="1:60" ht="21" customHeight="1">
      <c r="A42" s="320"/>
      <c r="B42" s="32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43" t="s">
        <v>49</v>
      </c>
    </row>
    <row r="43" spans="2:60" ht="9.75" customHeight="1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44" t="s">
        <v>48</v>
      </c>
    </row>
    <row r="45" s="137" customFormat="1" ht="12.75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</sheetData>
  <mergeCells count="32">
    <mergeCell ref="A3:B3"/>
    <mergeCell ref="E3:R3"/>
    <mergeCell ref="S4:Y4"/>
    <mergeCell ref="AX3:BH3"/>
    <mergeCell ref="AX4:BH4"/>
    <mergeCell ref="AX5:BH5"/>
    <mergeCell ref="BA6:BB6"/>
    <mergeCell ref="BD6:BH6"/>
    <mergeCell ref="A11:A12"/>
    <mergeCell ref="B11:B12"/>
    <mergeCell ref="D5:R5"/>
    <mergeCell ref="A7:B7"/>
    <mergeCell ref="C7:F7"/>
    <mergeCell ref="G7:Y7"/>
    <mergeCell ref="A13:A14"/>
    <mergeCell ref="B13:B14"/>
    <mergeCell ref="A18:A19"/>
    <mergeCell ref="B18:B19"/>
    <mergeCell ref="A20:A21"/>
    <mergeCell ref="B20:B21"/>
    <mergeCell ref="A25:A26"/>
    <mergeCell ref="B25:B26"/>
    <mergeCell ref="A27:A28"/>
    <mergeCell ref="B27:B28"/>
    <mergeCell ref="A32:A33"/>
    <mergeCell ref="B32:B33"/>
    <mergeCell ref="A41:A42"/>
    <mergeCell ref="B41:B42"/>
    <mergeCell ref="A34:A35"/>
    <mergeCell ref="B34:B35"/>
    <mergeCell ref="A39:A40"/>
    <mergeCell ref="B39:B40"/>
  </mergeCells>
  <printOptions horizontalCentered="1" verticalCentered="1"/>
  <pageMargins left="0" right="0" top="0.3937007874015748" bottom="0" header="0.11811023622047245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H4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1" width="2.28125" style="82" customWidth="1"/>
    <col min="2" max="2" width="28.140625" style="82" customWidth="1"/>
    <col min="3" max="59" width="2.7109375" style="82" customWidth="1"/>
    <col min="60" max="60" width="11.7109375" style="82" customWidth="1"/>
    <col min="61" max="16384" width="10.00390625" style="82" customWidth="1"/>
  </cols>
  <sheetData>
    <row r="1" spans="1:50" ht="25.5" customHeight="1">
      <c r="A1" s="81" t="s">
        <v>32</v>
      </c>
      <c r="AX1" s="83" t="s">
        <v>33</v>
      </c>
    </row>
    <row r="2" spans="42:60" ht="9.75" customHeight="1">
      <c r="AP2" s="84" t="s">
        <v>34</v>
      </c>
      <c r="AQ2" s="85"/>
      <c r="AR2" s="85"/>
      <c r="AS2" s="85"/>
      <c r="AT2" s="85"/>
      <c r="AU2" s="86"/>
      <c r="AX2" s="87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340" t="str">
        <f>+Mannschaften!A17</f>
        <v>Squash Cracks</v>
      </c>
      <c r="B3" s="341"/>
      <c r="C3" s="90" t="s">
        <v>52</v>
      </c>
      <c r="D3" s="91"/>
      <c r="E3" s="340" t="str">
        <f>+Ergebnisse!I11</f>
        <v>SC Tuttlingen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1"/>
      <c r="AH3" s="92" t="s">
        <v>35</v>
      </c>
      <c r="AI3" s="93"/>
      <c r="AJ3" s="93"/>
      <c r="AK3" s="87"/>
      <c r="AL3" s="88"/>
      <c r="AM3" s="94" t="s">
        <v>36</v>
      </c>
      <c r="AN3" s="88"/>
      <c r="AO3" s="89"/>
      <c r="AP3" s="88"/>
      <c r="AQ3" s="88"/>
      <c r="AR3" s="88"/>
      <c r="AS3" s="88"/>
      <c r="AT3" s="88"/>
      <c r="AU3" s="89"/>
      <c r="AX3" s="323" t="str">
        <f>Mannschaften!I11</f>
        <v>Jugendoberliga</v>
      </c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ht="19.5" customHeight="1">
      <c r="A4" s="96" t="s">
        <v>37</v>
      </c>
      <c r="S4" s="343"/>
      <c r="T4" s="343" t="s">
        <v>38</v>
      </c>
      <c r="U4" s="343"/>
      <c r="V4" s="343"/>
      <c r="W4" s="343"/>
      <c r="X4" s="343"/>
      <c r="Y4" s="343"/>
      <c r="AH4" s="92" t="s">
        <v>39</v>
      </c>
      <c r="AI4" s="93"/>
      <c r="AJ4" s="93"/>
      <c r="AK4" s="87"/>
      <c r="AL4" s="88"/>
      <c r="AM4" s="94" t="s">
        <v>36</v>
      </c>
      <c r="AN4" s="88"/>
      <c r="AO4" s="89"/>
      <c r="AP4" s="88"/>
      <c r="AQ4" s="88"/>
      <c r="AR4" s="88"/>
      <c r="AS4" s="88"/>
      <c r="AT4" s="88"/>
      <c r="AU4" s="89"/>
      <c r="AX4" s="323" t="str">
        <f>Mannschaften!D5</f>
        <v>Saison 2005-2006</v>
      </c>
      <c r="AY4" s="324"/>
      <c r="AZ4" s="324"/>
      <c r="BA4" s="324"/>
      <c r="BB4" s="324"/>
      <c r="BC4" s="324"/>
      <c r="BD4" s="324"/>
      <c r="BE4" s="324"/>
      <c r="BF4" s="324"/>
      <c r="BG4" s="324"/>
      <c r="BH4" s="325"/>
    </row>
    <row r="5" spans="1:60" ht="19.5" customHeight="1">
      <c r="A5" s="97" t="s">
        <v>40</v>
      </c>
      <c r="B5" s="146" t="str">
        <f>+Ergebnisse!B15</f>
        <v>Marvin, Scherlatzik</v>
      </c>
      <c r="C5" s="145" t="s">
        <v>41</v>
      </c>
      <c r="D5" s="329" t="str">
        <f>+Ergebnisse!H15</f>
        <v>Quang, Le Minh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100"/>
      <c r="T5" s="101"/>
      <c r="U5" s="101"/>
      <c r="V5" s="102" t="s">
        <v>36</v>
      </c>
      <c r="W5" s="101"/>
      <c r="X5" s="101"/>
      <c r="Y5" s="103"/>
      <c r="AH5" s="92" t="s">
        <v>42</v>
      </c>
      <c r="AI5" s="104"/>
      <c r="AJ5" s="104"/>
      <c r="AK5" s="87"/>
      <c r="AL5" s="88"/>
      <c r="AM5" s="94" t="s">
        <v>36</v>
      </c>
      <c r="AN5" s="88"/>
      <c r="AO5" s="89"/>
      <c r="AP5" s="88"/>
      <c r="AQ5" s="88"/>
      <c r="AR5" s="88"/>
      <c r="AS5" s="88"/>
      <c r="AT5" s="88"/>
      <c r="AU5" s="89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ht="19.5" customHeight="1">
      <c r="A6" s="105" t="s">
        <v>43</v>
      </c>
      <c r="C6" s="106" t="s">
        <v>44</v>
      </c>
      <c r="D6" s="106"/>
      <c r="E6" s="106"/>
      <c r="F6" s="106"/>
      <c r="G6" s="106" t="s">
        <v>45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H6" s="107" t="s">
        <v>46</v>
      </c>
      <c r="AI6" s="108"/>
      <c r="AJ6" s="108"/>
      <c r="AK6" s="109"/>
      <c r="AL6" s="98"/>
      <c r="AM6" s="102" t="s">
        <v>36</v>
      </c>
      <c r="AN6" s="98"/>
      <c r="AO6" s="99"/>
      <c r="AP6" s="98"/>
      <c r="AQ6" s="98"/>
      <c r="AR6" s="98"/>
      <c r="AS6" s="98"/>
      <c r="AT6" s="98"/>
      <c r="AU6" s="99"/>
      <c r="AX6" s="95"/>
      <c r="AY6" s="138"/>
      <c r="BA6" s="326" t="str">
        <f>Mannschaften!C11</f>
        <v>2.</v>
      </c>
      <c r="BB6" s="326"/>
      <c r="BC6" s="193"/>
      <c r="BD6" s="327" t="s">
        <v>23</v>
      </c>
      <c r="BE6" s="327"/>
      <c r="BF6" s="327"/>
      <c r="BG6" s="327"/>
      <c r="BH6" s="328"/>
    </row>
    <row r="7" spans="1:60" ht="19.5" customHeight="1">
      <c r="A7" s="332">
        <f>Mannschaften!C12</f>
        <v>38697</v>
      </c>
      <c r="B7" s="333"/>
      <c r="C7" s="334"/>
      <c r="D7" s="335"/>
      <c r="E7" s="335"/>
      <c r="F7" s="336"/>
      <c r="G7" s="337" t="str">
        <f>+Ergebnisse!H22</f>
        <v>Martin, Pascal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9"/>
      <c r="AH7" s="107" t="s">
        <v>47</v>
      </c>
      <c r="AI7" s="108"/>
      <c r="AJ7" s="108"/>
      <c r="AK7" s="109"/>
      <c r="AL7" s="98"/>
      <c r="AM7" s="102" t="s">
        <v>36</v>
      </c>
      <c r="AN7" s="98"/>
      <c r="AO7" s="99"/>
      <c r="AP7" s="98"/>
      <c r="AQ7" s="98"/>
      <c r="AR7" s="98"/>
      <c r="AS7" s="98"/>
      <c r="AT7" s="98"/>
      <c r="AU7" s="99"/>
      <c r="AX7" s="110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39" ht="19.5" customHeight="1">
      <c r="A8" s="113"/>
      <c r="B8" s="113"/>
      <c r="C8" s="114"/>
      <c r="D8" s="114"/>
      <c r="E8" s="114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AH8" s="116"/>
      <c r="AI8" s="116"/>
      <c r="AJ8" s="116"/>
      <c r="AM8" s="117"/>
    </row>
    <row r="9" ht="9.75" customHeight="1"/>
    <row r="10" spans="2:60" ht="9.75" customHeight="1"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1" t="s">
        <v>48</v>
      </c>
    </row>
    <row r="11" spans="1:60" ht="21" customHeight="1">
      <c r="A11" s="345" t="s">
        <v>40</v>
      </c>
      <c r="B11" s="321" t="str">
        <f>+B5</f>
        <v>Marvin, Scherlatzik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4" t="s">
        <v>49</v>
      </c>
    </row>
    <row r="12" spans="1:60" ht="21" customHeight="1">
      <c r="A12" s="346"/>
      <c r="B12" s="32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7" t="s">
        <v>50</v>
      </c>
    </row>
    <row r="13" spans="1:60" ht="21" customHeight="1">
      <c r="A13" s="345" t="s">
        <v>41</v>
      </c>
      <c r="B13" s="321" t="str">
        <f>+D5</f>
        <v>Quang, Le Minh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30" t="s">
        <v>50</v>
      </c>
    </row>
    <row r="14" spans="1:60" ht="21" customHeight="1">
      <c r="A14" s="346"/>
      <c r="B14" s="322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3" t="s">
        <v>49</v>
      </c>
    </row>
    <row r="15" spans="2:60" ht="9.75" customHeight="1">
      <c r="B15" s="134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1" t="s">
        <v>48</v>
      </c>
    </row>
    <row r="16" ht="15.75" customHeight="1">
      <c r="BH16" s="135"/>
    </row>
    <row r="17" spans="2:60" ht="9.75" customHeight="1">
      <c r="B17" s="136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1" t="s">
        <v>48</v>
      </c>
    </row>
    <row r="18" spans="1:60" ht="21" customHeight="1">
      <c r="A18" s="345" t="s">
        <v>40</v>
      </c>
      <c r="B18" s="321" t="str">
        <f>+B5</f>
        <v>Marvin, Scherlatzik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 t="s">
        <v>49</v>
      </c>
    </row>
    <row r="19" spans="1:60" ht="20.25" customHeight="1">
      <c r="A19" s="346"/>
      <c r="B19" s="322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7" t="s">
        <v>50</v>
      </c>
    </row>
    <row r="20" spans="1:60" ht="20.25" customHeight="1">
      <c r="A20" s="345" t="s">
        <v>41</v>
      </c>
      <c r="B20" s="321" t="str">
        <f>+D5</f>
        <v>Quang, Le Minh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30" t="s">
        <v>50</v>
      </c>
    </row>
    <row r="21" spans="1:60" ht="21" customHeight="1">
      <c r="A21" s="346"/>
      <c r="B21" s="322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3" t="s">
        <v>49</v>
      </c>
    </row>
    <row r="22" spans="2:60" ht="9.75" customHeight="1"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1" t="s">
        <v>48</v>
      </c>
    </row>
    <row r="23" ht="15.75" customHeight="1">
      <c r="BH23" s="135"/>
    </row>
    <row r="24" spans="2:60" ht="9.75" customHeight="1">
      <c r="B24" s="136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1" t="s">
        <v>48</v>
      </c>
    </row>
    <row r="25" spans="1:60" ht="21" customHeight="1">
      <c r="A25" s="345" t="s">
        <v>40</v>
      </c>
      <c r="B25" s="321" t="str">
        <f>+B5</f>
        <v>Marvin, Scherlatzik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4" t="s">
        <v>49</v>
      </c>
    </row>
    <row r="26" spans="1:60" ht="21" customHeight="1">
      <c r="A26" s="346"/>
      <c r="B26" s="32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7" t="s">
        <v>50</v>
      </c>
    </row>
    <row r="27" spans="1:60" ht="21" customHeight="1">
      <c r="A27" s="345" t="s">
        <v>41</v>
      </c>
      <c r="B27" s="321" t="str">
        <f>+D5</f>
        <v>Quang, Le Minh</v>
      </c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30" t="s">
        <v>50</v>
      </c>
    </row>
    <row r="28" spans="1:60" ht="21" customHeight="1">
      <c r="A28" s="346"/>
      <c r="B28" s="322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3" t="s">
        <v>49</v>
      </c>
    </row>
    <row r="29" spans="2:60" ht="9.75" customHeight="1">
      <c r="B29" s="11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1" t="s">
        <v>48</v>
      </c>
    </row>
    <row r="30" ht="15.75" customHeight="1">
      <c r="BH30" s="135"/>
    </row>
    <row r="31" spans="2:60" ht="9.75" customHeight="1">
      <c r="B31" s="136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1" t="s">
        <v>48</v>
      </c>
    </row>
    <row r="32" spans="1:60" ht="21" customHeight="1">
      <c r="A32" s="345" t="s">
        <v>40</v>
      </c>
      <c r="B32" s="321" t="str">
        <f>+B5</f>
        <v>Marvin, Scherlatzik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4" t="s">
        <v>49</v>
      </c>
    </row>
    <row r="33" spans="1:60" ht="21" customHeight="1">
      <c r="A33" s="346"/>
      <c r="B33" s="32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7" t="s">
        <v>50</v>
      </c>
    </row>
    <row r="34" spans="1:60" ht="21" customHeight="1">
      <c r="A34" s="345" t="s">
        <v>41</v>
      </c>
      <c r="B34" s="321" t="str">
        <f>+D5</f>
        <v>Quang, Le Minh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 t="s">
        <v>50</v>
      </c>
    </row>
    <row r="35" spans="1:60" ht="21" customHeight="1">
      <c r="A35" s="346"/>
      <c r="B35" s="322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3" t="s">
        <v>49</v>
      </c>
    </row>
    <row r="36" spans="2:60" ht="9.75" customHeight="1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1" t="s">
        <v>48</v>
      </c>
    </row>
    <row r="37" ht="15.75" customHeight="1">
      <c r="BH37" s="135"/>
    </row>
    <row r="38" spans="2:60" ht="9.75" customHeight="1">
      <c r="B38" s="136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1" t="s">
        <v>48</v>
      </c>
    </row>
    <row r="39" spans="1:60" ht="21" customHeight="1">
      <c r="A39" s="345" t="s">
        <v>40</v>
      </c>
      <c r="B39" s="321" t="str">
        <f>+B5</f>
        <v>Marvin, Scherlatzik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4" t="s">
        <v>49</v>
      </c>
    </row>
    <row r="40" spans="1:60" ht="21" customHeight="1">
      <c r="A40" s="346"/>
      <c r="B40" s="344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7" t="s">
        <v>50</v>
      </c>
    </row>
    <row r="41" spans="1:60" ht="21" customHeight="1">
      <c r="A41" s="345" t="s">
        <v>41</v>
      </c>
      <c r="B41" s="321" t="str">
        <f>+D5</f>
        <v>Quang, Le Minh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30" t="s">
        <v>50</v>
      </c>
    </row>
    <row r="42" spans="1:60" ht="19.5" customHeight="1">
      <c r="A42" s="346"/>
      <c r="B42" s="32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3" t="s">
        <v>49</v>
      </c>
    </row>
    <row r="43" spans="2:60" ht="9.75" customHeight="1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1" t="s">
        <v>48</v>
      </c>
    </row>
    <row r="45" s="137" customFormat="1" ht="12.75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</sheetData>
  <mergeCells count="32">
    <mergeCell ref="A7:B7"/>
    <mergeCell ref="A3:B3"/>
    <mergeCell ref="E3:R3"/>
    <mergeCell ref="S4:Y4"/>
    <mergeCell ref="D5:R5"/>
    <mergeCell ref="C7:F7"/>
    <mergeCell ref="G7:Y7"/>
    <mergeCell ref="B11:B12"/>
    <mergeCell ref="B13:B14"/>
    <mergeCell ref="B18:B19"/>
    <mergeCell ref="A11:A12"/>
    <mergeCell ref="A13:A14"/>
    <mergeCell ref="A18:A19"/>
    <mergeCell ref="B34:B35"/>
    <mergeCell ref="A20:A21"/>
    <mergeCell ref="A25:A26"/>
    <mergeCell ref="A27:A28"/>
    <mergeCell ref="A32:A33"/>
    <mergeCell ref="A34:A35"/>
    <mergeCell ref="B20:B21"/>
    <mergeCell ref="B25:B26"/>
    <mergeCell ref="B27:B28"/>
    <mergeCell ref="B32:B33"/>
    <mergeCell ref="B39:B40"/>
    <mergeCell ref="B41:B42"/>
    <mergeCell ref="A39:A40"/>
    <mergeCell ref="A41:A42"/>
    <mergeCell ref="AX3:BH3"/>
    <mergeCell ref="AX4:BH4"/>
    <mergeCell ref="AX5:BH5"/>
    <mergeCell ref="BA6:BB6"/>
    <mergeCell ref="BD6:BH6"/>
  </mergeCells>
  <printOptions horizontalCentered="1" verticalCentered="1"/>
  <pageMargins left="0" right="0" top="0.3937007874015748" bottom="0" header="0.11811023622047245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H4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1" width="2.28125" style="82" customWidth="1"/>
    <col min="2" max="2" width="28.140625" style="82" customWidth="1"/>
    <col min="3" max="59" width="2.7109375" style="82" customWidth="1"/>
    <col min="60" max="60" width="11.7109375" style="82" customWidth="1"/>
    <col min="61" max="16384" width="10.00390625" style="82" customWidth="1"/>
  </cols>
  <sheetData>
    <row r="1" spans="1:50" ht="25.5" customHeight="1">
      <c r="A1" s="81" t="s">
        <v>32</v>
      </c>
      <c r="AX1" s="83" t="s">
        <v>33</v>
      </c>
    </row>
    <row r="2" spans="42:60" ht="9.75" customHeight="1">
      <c r="AP2" s="84" t="s">
        <v>34</v>
      </c>
      <c r="AQ2" s="85"/>
      <c r="AR2" s="85"/>
      <c r="AS2" s="85"/>
      <c r="AT2" s="85"/>
      <c r="AU2" s="86"/>
      <c r="AX2" s="87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340" t="str">
        <f>+Ergebnisse!C25</f>
        <v>SC Tuttlingen</v>
      </c>
      <c r="B3" s="341"/>
      <c r="C3" s="90" t="s">
        <v>51</v>
      </c>
      <c r="D3" s="91"/>
      <c r="E3" s="340" t="str">
        <f>+Ergebnisse!I25</f>
        <v>1.SC Karlsruhe I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1"/>
      <c r="AH3" s="92" t="s">
        <v>35</v>
      </c>
      <c r="AI3" s="93"/>
      <c r="AJ3" s="93"/>
      <c r="AK3" s="87"/>
      <c r="AL3" s="88"/>
      <c r="AM3" s="94" t="s">
        <v>36</v>
      </c>
      <c r="AN3" s="88"/>
      <c r="AO3" s="89"/>
      <c r="AP3" s="88"/>
      <c r="AQ3" s="88"/>
      <c r="AR3" s="88"/>
      <c r="AS3" s="88"/>
      <c r="AT3" s="88"/>
      <c r="AU3" s="89"/>
      <c r="AX3" s="323" t="str">
        <f>Mannschaften!I11</f>
        <v>Jugendoberliga</v>
      </c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ht="19.5" customHeight="1">
      <c r="A4" s="96" t="s">
        <v>37</v>
      </c>
      <c r="S4" s="343"/>
      <c r="T4" s="343" t="s">
        <v>38</v>
      </c>
      <c r="U4" s="343"/>
      <c r="V4" s="343"/>
      <c r="W4" s="343"/>
      <c r="X4" s="343"/>
      <c r="Y4" s="343"/>
      <c r="AH4" s="92" t="s">
        <v>39</v>
      </c>
      <c r="AI4" s="93"/>
      <c r="AJ4" s="93"/>
      <c r="AK4" s="87"/>
      <c r="AL4" s="88"/>
      <c r="AM4" s="94" t="s">
        <v>36</v>
      </c>
      <c r="AN4" s="88"/>
      <c r="AO4" s="89"/>
      <c r="AP4" s="88"/>
      <c r="AQ4" s="88"/>
      <c r="AR4" s="88"/>
      <c r="AS4" s="88"/>
      <c r="AT4" s="88"/>
      <c r="AU4" s="89"/>
      <c r="AX4" s="323" t="str">
        <f>Mannschaften!D5</f>
        <v>Saison 2005-2006</v>
      </c>
      <c r="AY4" s="324"/>
      <c r="AZ4" s="324"/>
      <c r="BA4" s="324"/>
      <c r="BB4" s="324"/>
      <c r="BC4" s="324"/>
      <c r="BD4" s="324"/>
      <c r="BE4" s="324"/>
      <c r="BF4" s="324"/>
      <c r="BG4" s="324"/>
      <c r="BH4" s="325"/>
    </row>
    <row r="5" spans="1:60" ht="19.5" customHeight="1">
      <c r="A5" s="97" t="s">
        <v>40</v>
      </c>
      <c r="B5" s="146" t="str">
        <f>+Ergebnisse!B27</f>
        <v>Marie, Wiens</v>
      </c>
      <c r="C5" s="145" t="s">
        <v>41</v>
      </c>
      <c r="D5" s="329" t="str">
        <f>+Ergebnisse!H27</f>
        <v>Tanita, Raval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100"/>
      <c r="T5" s="101"/>
      <c r="U5" s="101"/>
      <c r="V5" s="102" t="s">
        <v>36</v>
      </c>
      <c r="W5" s="101"/>
      <c r="X5" s="101"/>
      <c r="Y5" s="103"/>
      <c r="AH5" s="92" t="s">
        <v>42</v>
      </c>
      <c r="AI5" s="104"/>
      <c r="AJ5" s="104"/>
      <c r="AK5" s="87"/>
      <c r="AL5" s="88"/>
      <c r="AM5" s="94" t="s">
        <v>36</v>
      </c>
      <c r="AN5" s="88"/>
      <c r="AO5" s="89"/>
      <c r="AP5" s="88"/>
      <c r="AQ5" s="88"/>
      <c r="AR5" s="88"/>
      <c r="AS5" s="88"/>
      <c r="AT5" s="88"/>
      <c r="AU5" s="89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ht="19.5" customHeight="1">
      <c r="A6" s="105" t="s">
        <v>43</v>
      </c>
      <c r="C6" s="106" t="s">
        <v>44</v>
      </c>
      <c r="D6" s="106"/>
      <c r="E6" s="106"/>
      <c r="F6" s="106"/>
      <c r="G6" s="106" t="s">
        <v>45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H6" s="107" t="s">
        <v>46</v>
      </c>
      <c r="AI6" s="108"/>
      <c r="AJ6" s="108"/>
      <c r="AK6" s="109"/>
      <c r="AL6" s="98"/>
      <c r="AM6" s="102" t="s">
        <v>36</v>
      </c>
      <c r="AN6" s="98"/>
      <c r="AO6" s="99"/>
      <c r="AP6" s="98"/>
      <c r="AQ6" s="98"/>
      <c r="AR6" s="98"/>
      <c r="AS6" s="98"/>
      <c r="AT6" s="98"/>
      <c r="AU6" s="99"/>
      <c r="AX6" s="95"/>
      <c r="AY6" s="138"/>
      <c r="BA6" s="326" t="str">
        <f>Mannschaften!C11</f>
        <v>2.</v>
      </c>
      <c r="BB6" s="326"/>
      <c r="BC6" s="193"/>
      <c r="BD6" s="327" t="s">
        <v>23</v>
      </c>
      <c r="BE6" s="327"/>
      <c r="BF6" s="327"/>
      <c r="BG6" s="327"/>
      <c r="BH6" s="328"/>
    </row>
    <row r="7" spans="1:60" ht="19.5" customHeight="1">
      <c r="A7" s="332">
        <f>+'1.Beg-3'!A7:B7</f>
        <v>38697</v>
      </c>
      <c r="B7" s="333"/>
      <c r="C7" s="334"/>
      <c r="D7" s="335"/>
      <c r="E7" s="335"/>
      <c r="F7" s="336"/>
      <c r="G7" s="337" t="str">
        <f>+Ergebnisse!B13</f>
        <v>Nicol, Vogt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9"/>
      <c r="AH7" s="107" t="s">
        <v>47</v>
      </c>
      <c r="AI7" s="108"/>
      <c r="AJ7" s="108"/>
      <c r="AK7" s="109"/>
      <c r="AL7" s="98"/>
      <c r="AM7" s="102" t="s">
        <v>36</v>
      </c>
      <c r="AN7" s="98"/>
      <c r="AO7" s="99"/>
      <c r="AP7" s="98"/>
      <c r="AQ7" s="98"/>
      <c r="AR7" s="98"/>
      <c r="AS7" s="98"/>
      <c r="AT7" s="98"/>
      <c r="AU7" s="99"/>
      <c r="AX7" s="110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39" ht="19.5" customHeight="1">
      <c r="A8" s="113"/>
      <c r="B8" s="113"/>
      <c r="C8" s="114"/>
      <c r="D8" s="114"/>
      <c r="E8" s="114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AH8" s="116"/>
      <c r="AI8" s="116"/>
      <c r="AJ8" s="116"/>
      <c r="AM8" s="117"/>
    </row>
    <row r="9" ht="9.75" customHeight="1"/>
    <row r="10" spans="2:60" ht="9.75" customHeight="1"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1" t="s">
        <v>48</v>
      </c>
    </row>
    <row r="11" spans="1:60" ht="21" customHeight="1">
      <c r="A11" s="345" t="s">
        <v>40</v>
      </c>
      <c r="B11" s="321" t="str">
        <f>+B5</f>
        <v>Marie, Wiens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4" t="s">
        <v>49</v>
      </c>
    </row>
    <row r="12" spans="1:60" ht="21" customHeight="1">
      <c r="A12" s="346"/>
      <c r="B12" s="32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7" t="s">
        <v>50</v>
      </c>
    </row>
    <row r="13" spans="1:60" ht="21" customHeight="1">
      <c r="A13" s="345" t="s">
        <v>41</v>
      </c>
      <c r="B13" s="321" t="str">
        <f>+D5</f>
        <v>Tanita, Raval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30" t="s">
        <v>50</v>
      </c>
    </row>
    <row r="14" spans="1:60" ht="21" customHeight="1">
      <c r="A14" s="346"/>
      <c r="B14" s="322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3" t="s">
        <v>49</v>
      </c>
    </row>
    <row r="15" spans="2:60" ht="9.75" customHeight="1">
      <c r="B15" s="134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1" t="s">
        <v>48</v>
      </c>
    </row>
    <row r="16" ht="15.75" customHeight="1">
      <c r="BH16" s="135"/>
    </row>
    <row r="17" spans="2:60" ht="9.75" customHeight="1">
      <c r="B17" s="136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1" t="s">
        <v>48</v>
      </c>
    </row>
    <row r="18" spans="1:60" ht="21" customHeight="1">
      <c r="A18" s="345" t="s">
        <v>40</v>
      </c>
      <c r="B18" s="321" t="str">
        <f>+B5</f>
        <v>Marie, Wiens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 t="s">
        <v>49</v>
      </c>
    </row>
    <row r="19" spans="1:60" ht="20.25" customHeight="1">
      <c r="A19" s="346"/>
      <c r="B19" s="322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7" t="s">
        <v>50</v>
      </c>
    </row>
    <row r="20" spans="1:60" ht="20.25" customHeight="1">
      <c r="A20" s="345" t="s">
        <v>41</v>
      </c>
      <c r="B20" s="321" t="str">
        <f>+D5</f>
        <v>Tanita, Raval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30" t="s">
        <v>50</v>
      </c>
    </row>
    <row r="21" spans="1:60" ht="21" customHeight="1">
      <c r="A21" s="346"/>
      <c r="B21" s="322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3" t="s">
        <v>49</v>
      </c>
    </row>
    <row r="22" spans="2:60" ht="9.75" customHeight="1"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1" t="s">
        <v>48</v>
      </c>
    </row>
    <row r="23" ht="15.75" customHeight="1">
      <c r="BH23" s="135"/>
    </row>
    <row r="24" spans="2:60" ht="9.75" customHeight="1">
      <c r="B24" s="136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1" t="s">
        <v>48</v>
      </c>
    </row>
    <row r="25" spans="1:60" ht="21" customHeight="1">
      <c r="A25" s="345" t="s">
        <v>40</v>
      </c>
      <c r="B25" s="321" t="str">
        <f>+B5</f>
        <v>Marie, Wiens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4" t="s">
        <v>49</v>
      </c>
    </row>
    <row r="26" spans="1:60" ht="21" customHeight="1">
      <c r="A26" s="346"/>
      <c r="B26" s="32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7" t="s">
        <v>50</v>
      </c>
    </row>
    <row r="27" spans="1:60" ht="21" customHeight="1">
      <c r="A27" s="345" t="s">
        <v>41</v>
      </c>
      <c r="B27" s="321" t="str">
        <f>+D5</f>
        <v>Tanita, Raval</v>
      </c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30" t="s">
        <v>50</v>
      </c>
    </row>
    <row r="28" spans="1:60" ht="21" customHeight="1">
      <c r="A28" s="346"/>
      <c r="B28" s="322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3" t="s">
        <v>49</v>
      </c>
    </row>
    <row r="29" spans="2:60" ht="9.75" customHeight="1">
      <c r="B29" s="11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1" t="s">
        <v>48</v>
      </c>
    </row>
    <row r="30" ht="15.75" customHeight="1">
      <c r="BH30" s="135"/>
    </row>
    <row r="31" spans="2:60" ht="9.75" customHeight="1">
      <c r="B31" s="136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1" t="s">
        <v>48</v>
      </c>
    </row>
    <row r="32" spans="1:60" ht="21" customHeight="1">
      <c r="A32" s="345" t="s">
        <v>40</v>
      </c>
      <c r="B32" s="321" t="str">
        <f>+B5</f>
        <v>Marie, Wiens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4" t="s">
        <v>49</v>
      </c>
    </row>
    <row r="33" spans="1:60" ht="21" customHeight="1">
      <c r="A33" s="346"/>
      <c r="B33" s="32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7" t="s">
        <v>50</v>
      </c>
    </row>
    <row r="34" spans="1:60" ht="21" customHeight="1">
      <c r="A34" s="345" t="s">
        <v>41</v>
      </c>
      <c r="B34" s="321" t="str">
        <f>+D5</f>
        <v>Tanita, Raval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 t="s">
        <v>50</v>
      </c>
    </row>
    <row r="35" spans="1:60" ht="21" customHeight="1">
      <c r="A35" s="346"/>
      <c r="B35" s="322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3" t="s">
        <v>49</v>
      </c>
    </row>
    <row r="36" spans="2:60" ht="9.75" customHeight="1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1" t="s">
        <v>48</v>
      </c>
    </row>
    <row r="37" ht="15.75" customHeight="1">
      <c r="BH37" s="135"/>
    </row>
    <row r="38" spans="2:60" ht="9.75" customHeight="1">
      <c r="B38" s="136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1" t="s">
        <v>48</v>
      </c>
    </row>
    <row r="39" spans="1:60" ht="21" customHeight="1">
      <c r="A39" s="345" t="s">
        <v>40</v>
      </c>
      <c r="B39" s="321" t="str">
        <f>+B5</f>
        <v>Marie, Wiens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4" t="s">
        <v>49</v>
      </c>
    </row>
    <row r="40" spans="1:60" ht="21" customHeight="1">
      <c r="A40" s="346"/>
      <c r="B40" s="344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7" t="s">
        <v>50</v>
      </c>
    </row>
    <row r="41" spans="1:60" ht="21" customHeight="1">
      <c r="A41" s="345" t="s">
        <v>41</v>
      </c>
      <c r="B41" s="321" t="str">
        <f>+D5</f>
        <v>Tanita, Raval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30" t="s">
        <v>50</v>
      </c>
    </row>
    <row r="42" spans="1:60" ht="19.5" customHeight="1">
      <c r="A42" s="346"/>
      <c r="B42" s="32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3" t="s">
        <v>49</v>
      </c>
    </row>
    <row r="43" spans="2:60" ht="9.75" customHeight="1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1" t="s">
        <v>48</v>
      </c>
    </row>
    <row r="45" s="137" customFormat="1" ht="12.75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</sheetData>
  <mergeCells count="32">
    <mergeCell ref="A7:B7"/>
    <mergeCell ref="C7:F7"/>
    <mergeCell ref="G7:Y7"/>
    <mergeCell ref="A3:B3"/>
    <mergeCell ref="E3:R3"/>
    <mergeCell ref="S4:Y4"/>
    <mergeCell ref="D5:R5"/>
    <mergeCell ref="B39:B40"/>
    <mergeCell ref="B41:B42"/>
    <mergeCell ref="A39:A40"/>
    <mergeCell ref="A41:A42"/>
    <mergeCell ref="A34:A35"/>
    <mergeCell ref="B20:B21"/>
    <mergeCell ref="B25:B26"/>
    <mergeCell ref="B27:B28"/>
    <mergeCell ref="B32:B33"/>
    <mergeCell ref="B34:B35"/>
    <mergeCell ref="A20:A21"/>
    <mergeCell ref="A25:A26"/>
    <mergeCell ref="A27:A28"/>
    <mergeCell ref="A32:A33"/>
    <mergeCell ref="B11:B12"/>
    <mergeCell ref="B13:B14"/>
    <mergeCell ref="B18:B19"/>
    <mergeCell ref="A11:A12"/>
    <mergeCell ref="A13:A14"/>
    <mergeCell ref="A18:A19"/>
    <mergeCell ref="AX3:BH3"/>
    <mergeCell ref="AX4:BH4"/>
    <mergeCell ref="AX5:BH5"/>
    <mergeCell ref="BA6:BB6"/>
    <mergeCell ref="BD6:BH6"/>
  </mergeCells>
  <printOptions horizontalCentered="1" verticalCentered="1"/>
  <pageMargins left="0" right="0" top="0.3937007874015748" bottom="0" header="0.11811023622047245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BH4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1" width="2.28125" style="82" customWidth="1"/>
    <col min="2" max="2" width="28.140625" style="82" customWidth="1"/>
    <col min="3" max="59" width="2.7109375" style="82" customWidth="1"/>
    <col min="60" max="60" width="11.7109375" style="82" customWidth="1"/>
    <col min="61" max="16384" width="10.00390625" style="82" customWidth="1"/>
  </cols>
  <sheetData>
    <row r="1" spans="1:50" ht="25.5" customHeight="1">
      <c r="A1" s="81" t="s">
        <v>32</v>
      </c>
      <c r="AX1" s="83" t="s">
        <v>33</v>
      </c>
    </row>
    <row r="2" spans="42:60" ht="9.75" customHeight="1">
      <c r="AP2" s="84" t="s">
        <v>34</v>
      </c>
      <c r="AQ2" s="85"/>
      <c r="AR2" s="85"/>
      <c r="AS2" s="85"/>
      <c r="AT2" s="85"/>
      <c r="AU2" s="86"/>
      <c r="AX2" s="87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340" t="str">
        <f>+'2.Beg-3'!A3:B3</f>
        <v>SC Tuttlingen</v>
      </c>
      <c r="B3" s="341"/>
      <c r="C3" s="90" t="s">
        <v>53</v>
      </c>
      <c r="D3" s="91"/>
      <c r="E3" s="340" t="str">
        <f>+Ergebnisse!I25</f>
        <v>1.SC Karlsruhe I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1"/>
      <c r="AH3" s="92" t="s">
        <v>35</v>
      </c>
      <c r="AI3" s="93"/>
      <c r="AJ3" s="93"/>
      <c r="AK3" s="87"/>
      <c r="AL3" s="88"/>
      <c r="AM3" s="94" t="s">
        <v>36</v>
      </c>
      <c r="AN3" s="88"/>
      <c r="AO3" s="89"/>
      <c r="AP3" s="88"/>
      <c r="AQ3" s="88"/>
      <c r="AR3" s="88"/>
      <c r="AS3" s="88"/>
      <c r="AT3" s="88"/>
      <c r="AU3" s="89"/>
      <c r="AX3" s="323" t="str">
        <f>Mannschaften!I11</f>
        <v>Jugendoberliga</v>
      </c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ht="19.5" customHeight="1">
      <c r="A4" s="96" t="s">
        <v>37</v>
      </c>
      <c r="S4" s="343"/>
      <c r="T4" s="343" t="s">
        <v>38</v>
      </c>
      <c r="U4" s="343"/>
      <c r="V4" s="343"/>
      <c r="W4" s="343"/>
      <c r="X4" s="343"/>
      <c r="Y4" s="343"/>
      <c r="AH4" s="92" t="s">
        <v>39</v>
      </c>
      <c r="AI4" s="93"/>
      <c r="AJ4" s="93"/>
      <c r="AK4" s="87"/>
      <c r="AL4" s="88"/>
      <c r="AM4" s="94" t="s">
        <v>36</v>
      </c>
      <c r="AN4" s="88"/>
      <c r="AO4" s="89"/>
      <c r="AP4" s="88"/>
      <c r="AQ4" s="88"/>
      <c r="AR4" s="88"/>
      <c r="AS4" s="88"/>
      <c r="AT4" s="88"/>
      <c r="AU4" s="89"/>
      <c r="AX4" s="323" t="str">
        <f>Mannschaften!D5</f>
        <v>Saison 2005-2006</v>
      </c>
      <c r="AY4" s="324"/>
      <c r="AZ4" s="324"/>
      <c r="BA4" s="324"/>
      <c r="BB4" s="324"/>
      <c r="BC4" s="324"/>
      <c r="BD4" s="324"/>
      <c r="BE4" s="324"/>
      <c r="BF4" s="324"/>
      <c r="BG4" s="324"/>
      <c r="BH4" s="325"/>
    </row>
    <row r="5" spans="1:60" ht="19.5" customHeight="1">
      <c r="A5" s="97" t="s">
        <v>40</v>
      </c>
      <c r="B5" s="146" t="str">
        <f>+Ergebnisse!B28</f>
        <v>Daniel, Wiens</v>
      </c>
      <c r="C5" s="145" t="s">
        <v>41</v>
      </c>
      <c r="D5" s="329" t="str">
        <f>+Ergebnisse!H28</f>
        <v>Kevin, Fuchs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100"/>
      <c r="T5" s="101"/>
      <c r="U5" s="101"/>
      <c r="V5" s="102" t="s">
        <v>36</v>
      </c>
      <c r="W5" s="101"/>
      <c r="X5" s="101"/>
      <c r="Y5" s="103"/>
      <c r="AH5" s="92" t="s">
        <v>42</v>
      </c>
      <c r="AI5" s="104"/>
      <c r="AJ5" s="104"/>
      <c r="AK5" s="87"/>
      <c r="AL5" s="88"/>
      <c r="AM5" s="94" t="s">
        <v>36</v>
      </c>
      <c r="AN5" s="88"/>
      <c r="AO5" s="89"/>
      <c r="AP5" s="88"/>
      <c r="AQ5" s="88"/>
      <c r="AR5" s="88"/>
      <c r="AS5" s="88"/>
      <c r="AT5" s="88"/>
      <c r="AU5" s="89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ht="19.5" customHeight="1">
      <c r="A6" s="105" t="s">
        <v>43</v>
      </c>
      <c r="C6" s="106" t="s">
        <v>44</v>
      </c>
      <c r="D6" s="106"/>
      <c r="E6" s="106"/>
      <c r="F6" s="106"/>
      <c r="G6" s="106" t="s">
        <v>45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H6" s="107" t="s">
        <v>46</v>
      </c>
      <c r="AI6" s="108"/>
      <c r="AJ6" s="108"/>
      <c r="AK6" s="109"/>
      <c r="AL6" s="98"/>
      <c r="AM6" s="102" t="s">
        <v>36</v>
      </c>
      <c r="AN6" s="98"/>
      <c r="AO6" s="99"/>
      <c r="AP6" s="98"/>
      <c r="AQ6" s="98"/>
      <c r="AR6" s="98"/>
      <c r="AS6" s="98"/>
      <c r="AT6" s="98"/>
      <c r="AU6" s="99"/>
      <c r="AX6" s="95"/>
      <c r="AY6" s="138"/>
      <c r="BA6" s="326" t="str">
        <f>Mannschaften!C11</f>
        <v>2.</v>
      </c>
      <c r="BB6" s="326"/>
      <c r="BC6" s="193"/>
      <c r="BD6" s="327" t="s">
        <v>23</v>
      </c>
      <c r="BE6" s="327"/>
      <c r="BF6" s="327"/>
      <c r="BG6" s="327"/>
      <c r="BH6" s="328"/>
    </row>
    <row r="7" spans="1:60" ht="19.5" customHeight="1">
      <c r="A7" s="332">
        <f>+'2.Beg-3'!A7</f>
        <v>38697</v>
      </c>
      <c r="B7" s="333"/>
      <c r="C7" s="334"/>
      <c r="D7" s="335"/>
      <c r="E7" s="335"/>
      <c r="F7" s="336"/>
      <c r="G7" s="337" t="str">
        <f>+Ergebnisse!B21</f>
        <v>Tristan, Scherlatzik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9"/>
      <c r="AH7" s="107" t="s">
        <v>47</v>
      </c>
      <c r="AI7" s="108"/>
      <c r="AJ7" s="108"/>
      <c r="AK7" s="109"/>
      <c r="AL7" s="98"/>
      <c r="AM7" s="102" t="s">
        <v>36</v>
      </c>
      <c r="AN7" s="98"/>
      <c r="AO7" s="99"/>
      <c r="AP7" s="98"/>
      <c r="AQ7" s="98"/>
      <c r="AR7" s="98"/>
      <c r="AS7" s="98"/>
      <c r="AT7" s="98"/>
      <c r="AU7" s="99"/>
      <c r="AX7" s="110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39" ht="19.5" customHeight="1">
      <c r="A8" s="113"/>
      <c r="B8" s="113"/>
      <c r="C8" s="114"/>
      <c r="D8" s="114"/>
      <c r="E8" s="114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AH8" s="116"/>
      <c r="AI8" s="116"/>
      <c r="AJ8" s="116"/>
      <c r="AM8" s="117"/>
    </row>
    <row r="9" ht="9.75" customHeight="1"/>
    <row r="10" spans="2:60" ht="9.75" customHeight="1"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1" t="s">
        <v>48</v>
      </c>
    </row>
    <row r="11" spans="1:60" ht="21" customHeight="1">
      <c r="A11" s="345" t="s">
        <v>40</v>
      </c>
      <c r="B11" s="321" t="str">
        <f>+B5</f>
        <v>Daniel, Wiens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4" t="s">
        <v>49</v>
      </c>
    </row>
    <row r="12" spans="1:60" ht="21" customHeight="1">
      <c r="A12" s="346"/>
      <c r="B12" s="32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7" t="s">
        <v>50</v>
      </c>
    </row>
    <row r="13" spans="1:60" ht="21" customHeight="1">
      <c r="A13" s="345" t="s">
        <v>41</v>
      </c>
      <c r="B13" s="321" t="str">
        <f>+D5</f>
        <v>Kevin, Fuchs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30" t="s">
        <v>50</v>
      </c>
    </row>
    <row r="14" spans="1:60" ht="21" customHeight="1">
      <c r="A14" s="346"/>
      <c r="B14" s="322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3" t="s">
        <v>49</v>
      </c>
    </row>
    <row r="15" spans="2:60" ht="9.75" customHeight="1">
      <c r="B15" s="134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1" t="s">
        <v>48</v>
      </c>
    </row>
    <row r="16" ht="15.75" customHeight="1">
      <c r="BH16" s="135"/>
    </row>
    <row r="17" spans="2:60" ht="9.75" customHeight="1">
      <c r="B17" s="136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1" t="s">
        <v>48</v>
      </c>
    </row>
    <row r="18" spans="1:60" ht="21" customHeight="1">
      <c r="A18" s="345" t="s">
        <v>40</v>
      </c>
      <c r="B18" s="321" t="str">
        <f>+B5</f>
        <v>Daniel, Wiens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 t="s">
        <v>49</v>
      </c>
    </row>
    <row r="19" spans="1:60" ht="20.25" customHeight="1">
      <c r="A19" s="346"/>
      <c r="B19" s="322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7" t="s">
        <v>50</v>
      </c>
    </row>
    <row r="20" spans="1:60" ht="20.25" customHeight="1">
      <c r="A20" s="345" t="s">
        <v>41</v>
      </c>
      <c r="B20" s="321" t="str">
        <f>+D5</f>
        <v>Kevin, Fuchs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30" t="s">
        <v>50</v>
      </c>
    </row>
    <row r="21" spans="1:60" ht="21" customHeight="1">
      <c r="A21" s="346"/>
      <c r="B21" s="322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3" t="s">
        <v>49</v>
      </c>
    </row>
    <row r="22" spans="2:60" ht="9.75" customHeight="1"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1" t="s">
        <v>48</v>
      </c>
    </row>
    <row r="23" ht="15.75" customHeight="1">
      <c r="BH23" s="135"/>
    </row>
    <row r="24" spans="2:60" ht="9.75" customHeight="1">
      <c r="B24" s="136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1" t="s">
        <v>48</v>
      </c>
    </row>
    <row r="25" spans="1:60" ht="21" customHeight="1">
      <c r="A25" s="345" t="s">
        <v>40</v>
      </c>
      <c r="B25" s="321" t="str">
        <f>+B5</f>
        <v>Daniel, Wiens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4" t="s">
        <v>49</v>
      </c>
    </row>
    <row r="26" spans="1:60" ht="21" customHeight="1">
      <c r="A26" s="346"/>
      <c r="B26" s="32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7" t="s">
        <v>50</v>
      </c>
    </row>
    <row r="27" spans="1:60" ht="21" customHeight="1">
      <c r="A27" s="345" t="s">
        <v>41</v>
      </c>
      <c r="B27" s="321" t="str">
        <f>+D5</f>
        <v>Kevin, Fuchs</v>
      </c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30" t="s">
        <v>50</v>
      </c>
    </row>
    <row r="28" spans="1:60" ht="21" customHeight="1">
      <c r="A28" s="346"/>
      <c r="B28" s="322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3" t="s">
        <v>49</v>
      </c>
    </row>
    <row r="29" spans="2:60" ht="9.75" customHeight="1">
      <c r="B29" s="11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1" t="s">
        <v>48</v>
      </c>
    </row>
    <row r="30" ht="15.75" customHeight="1">
      <c r="BH30" s="135"/>
    </row>
    <row r="31" spans="2:60" ht="9.75" customHeight="1">
      <c r="B31" s="136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1" t="s">
        <v>48</v>
      </c>
    </row>
    <row r="32" spans="1:60" ht="21" customHeight="1">
      <c r="A32" s="345" t="s">
        <v>40</v>
      </c>
      <c r="B32" s="321" t="str">
        <f>+B5</f>
        <v>Daniel, Wiens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4" t="s">
        <v>49</v>
      </c>
    </row>
    <row r="33" spans="1:60" ht="21" customHeight="1">
      <c r="A33" s="346"/>
      <c r="B33" s="32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7" t="s">
        <v>50</v>
      </c>
    </row>
    <row r="34" spans="1:60" ht="21" customHeight="1">
      <c r="A34" s="345" t="s">
        <v>41</v>
      </c>
      <c r="B34" s="321" t="str">
        <f>+D5</f>
        <v>Kevin, Fuchs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 t="s">
        <v>50</v>
      </c>
    </row>
    <row r="35" spans="1:60" ht="21" customHeight="1">
      <c r="A35" s="346"/>
      <c r="B35" s="322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3" t="s">
        <v>49</v>
      </c>
    </row>
    <row r="36" spans="2:60" ht="9.75" customHeight="1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1" t="s">
        <v>48</v>
      </c>
    </row>
    <row r="37" ht="15.75" customHeight="1">
      <c r="BH37" s="135"/>
    </row>
    <row r="38" spans="2:60" ht="9.75" customHeight="1">
      <c r="B38" s="136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1" t="s">
        <v>48</v>
      </c>
    </row>
    <row r="39" spans="1:60" ht="21" customHeight="1">
      <c r="A39" s="345" t="s">
        <v>40</v>
      </c>
      <c r="B39" s="321" t="str">
        <f>+B5</f>
        <v>Daniel, Wiens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4" t="s">
        <v>49</v>
      </c>
    </row>
    <row r="40" spans="1:60" ht="21" customHeight="1">
      <c r="A40" s="346"/>
      <c r="B40" s="344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7" t="s">
        <v>50</v>
      </c>
    </row>
    <row r="41" spans="1:60" ht="21" customHeight="1">
      <c r="A41" s="345" t="s">
        <v>41</v>
      </c>
      <c r="B41" s="321" t="str">
        <f>+D5</f>
        <v>Kevin, Fuchs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30" t="s">
        <v>50</v>
      </c>
    </row>
    <row r="42" spans="1:60" ht="19.5" customHeight="1">
      <c r="A42" s="346"/>
      <c r="B42" s="32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3" t="s">
        <v>49</v>
      </c>
    </row>
    <row r="43" spans="2:60" ht="9.75" customHeight="1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1" t="s">
        <v>48</v>
      </c>
    </row>
    <row r="45" s="137" customFormat="1" ht="12.75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</sheetData>
  <mergeCells count="32">
    <mergeCell ref="A7:B7"/>
    <mergeCell ref="C7:F7"/>
    <mergeCell ref="G7:Y7"/>
    <mergeCell ref="A3:B3"/>
    <mergeCell ref="E3:R3"/>
    <mergeCell ref="S4:Y4"/>
    <mergeCell ref="D5:R5"/>
    <mergeCell ref="B39:B40"/>
    <mergeCell ref="B41:B42"/>
    <mergeCell ref="A39:A40"/>
    <mergeCell ref="A41:A42"/>
    <mergeCell ref="A34:A35"/>
    <mergeCell ref="B20:B21"/>
    <mergeCell ref="B25:B26"/>
    <mergeCell ref="B27:B28"/>
    <mergeCell ref="B32:B33"/>
    <mergeCell ref="B34:B35"/>
    <mergeCell ref="A20:A21"/>
    <mergeCell ref="A25:A26"/>
    <mergeCell ref="A27:A28"/>
    <mergeCell ref="A32:A33"/>
    <mergeCell ref="B11:B12"/>
    <mergeCell ref="B13:B14"/>
    <mergeCell ref="B18:B19"/>
    <mergeCell ref="A11:A12"/>
    <mergeCell ref="A13:A14"/>
    <mergeCell ref="A18:A19"/>
    <mergeCell ref="AX3:BH3"/>
    <mergeCell ref="AX4:BH4"/>
    <mergeCell ref="AX5:BH5"/>
    <mergeCell ref="BA6:BB6"/>
    <mergeCell ref="BD6:BH6"/>
  </mergeCells>
  <printOptions horizontalCentered="1" verticalCentered="1"/>
  <pageMargins left="0" right="0" top="0.3937007874015748" bottom="0" header="0.11811023622047245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BH43"/>
  <sheetViews>
    <sheetView showGridLines="0" zoomScale="75" zoomScaleNormal="75" workbookViewId="0" topLeftCell="A1">
      <selection activeCell="E4" sqref="E4"/>
    </sheetView>
  </sheetViews>
  <sheetFormatPr defaultColWidth="11.421875" defaultRowHeight="12.75"/>
  <cols>
    <col min="1" max="1" width="2.28125" style="82" customWidth="1"/>
    <col min="2" max="2" width="28.140625" style="82" customWidth="1"/>
    <col min="3" max="59" width="2.7109375" style="82" customWidth="1"/>
    <col min="60" max="60" width="11.7109375" style="82" customWidth="1"/>
    <col min="61" max="16384" width="10.00390625" style="82" customWidth="1"/>
  </cols>
  <sheetData>
    <row r="1" spans="1:50" ht="25.5" customHeight="1">
      <c r="A1" s="81" t="s">
        <v>32</v>
      </c>
      <c r="AX1" s="83" t="s">
        <v>33</v>
      </c>
    </row>
    <row r="2" spans="42:60" ht="9.75" customHeight="1">
      <c r="AP2" s="84" t="s">
        <v>34</v>
      </c>
      <c r="AQ2" s="85"/>
      <c r="AR2" s="85"/>
      <c r="AS2" s="85"/>
      <c r="AT2" s="85"/>
      <c r="AU2" s="86"/>
      <c r="AX2" s="87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340" t="str">
        <f>+'2.Beg-2'!A3:B3</f>
        <v>SC Tuttlingen</v>
      </c>
      <c r="B3" s="341"/>
      <c r="C3" s="90" t="s">
        <v>52</v>
      </c>
      <c r="D3" s="91"/>
      <c r="E3" s="340" t="str">
        <f>+Ergebnisse!I25</f>
        <v>1.SC Karlsruhe I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1"/>
      <c r="AH3" s="92" t="s">
        <v>35</v>
      </c>
      <c r="AI3" s="93"/>
      <c r="AJ3" s="93"/>
      <c r="AK3" s="87"/>
      <c r="AL3" s="88"/>
      <c r="AM3" s="94" t="s">
        <v>36</v>
      </c>
      <c r="AN3" s="88"/>
      <c r="AO3" s="89"/>
      <c r="AP3" s="88"/>
      <c r="AQ3" s="88"/>
      <c r="AR3" s="88"/>
      <c r="AS3" s="88"/>
      <c r="AT3" s="88"/>
      <c r="AU3" s="89"/>
      <c r="AX3" s="323" t="str">
        <f>Mannschaften!I11</f>
        <v>Jugendoberliga</v>
      </c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ht="19.5" customHeight="1">
      <c r="A4" s="96" t="s">
        <v>37</v>
      </c>
      <c r="S4" s="343"/>
      <c r="T4" s="343" t="s">
        <v>38</v>
      </c>
      <c r="U4" s="343"/>
      <c r="V4" s="343"/>
      <c r="W4" s="343"/>
      <c r="X4" s="343"/>
      <c r="Y4" s="343"/>
      <c r="AH4" s="92" t="s">
        <v>39</v>
      </c>
      <c r="AI4" s="93"/>
      <c r="AJ4" s="93"/>
      <c r="AK4" s="87"/>
      <c r="AL4" s="88"/>
      <c r="AM4" s="94" t="s">
        <v>36</v>
      </c>
      <c r="AN4" s="88"/>
      <c r="AO4" s="89"/>
      <c r="AP4" s="88"/>
      <c r="AQ4" s="88"/>
      <c r="AR4" s="88"/>
      <c r="AS4" s="88"/>
      <c r="AT4" s="88"/>
      <c r="AU4" s="89"/>
      <c r="AX4" s="323" t="str">
        <f>Mannschaften!D5</f>
        <v>Saison 2005-2006</v>
      </c>
      <c r="AY4" s="324"/>
      <c r="AZ4" s="324"/>
      <c r="BA4" s="324"/>
      <c r="BB4" s="324"/>
      <c r="BC4" s="324"/>
      <c r="BD4" s="324"/>
      <c r="BE4" s="324"/>
      <c r="BF4" s="324"/>
      <c r="BG4" s="324"/>
      <c r="BH4" s="325"/>
    </row>
    <row r="5" spans="1:60" ht="19.5" customHeight="1">
      <c r="A5" s="97" t="s">
        <v>40</v>
      </c>
      <c r="B5" s="147" t="str">
        <f>+Ergebnisse!B29</f>
        <v>Quang, Le Minh</v>
      </c>
      <c r="C5" s="145" t="s">
        <v>41</v>
      </c>
      <c r="D5" s="329" t="str">
        <f>+Ergebnisse!H29</f>
        <v>Martin, Pascal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100"/>
      <c r="T5" s="101"/>
      <c r="U5" s="101"/>
      <c r="V5" s="102" t="s">
        <v>36</v>
      </c>
      <c r="W5" s="101"/>
      <c r="X5" s="101"/>
      <c r="Y5" s="103"/>
      <c r="AH5" s="92" t="s">
        <v>42</v>
      </c>
      <c r="AI5" s="104"/>
      <c r="AJ5" s="104"/>
      <c r="AK5" s="87"/>
      <c r="AL5" s="88"/>
      <c r="AM5" s="94" t="s">
        <v>36</v>
      </c>
      <c r="AN5" s="88"/>
      <c r="AO5" s="89"/>
      <c r="AP5" s="88"/>
      <c r="AQ5" s="88"/>
      <c r="AR5" s="88"/>
      <c r="AS5" s="88"/>
      <c r="AT5" s="88"/>
      <c r="AU5" s="89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ht="19.5" customHeight="1">
      <c r="A6" s="105" t="s">
        <v>43</v>
      </c>
      <c r="C6" s="106" t="s">
        <v>44</v>
      </c>
      <c r="D6" s="106"/>
      <c r="E6" s="106"/>
      <c r="F6" s="106"/>
      <c r="G6" s="106" t="s">
        <v>45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H6" s="107" t="s">
        <v>46</v>
      </c>
      <c r="AI6" s="108"/>
      <c r="AJ6" s="108"/>
      <c r="AK6" s="109"/>
      <c r="AL6" s="98"/>
      <c r="AM6" s="102" t="s">
        <v>36</v>
      </c>
      <c r="AN6" s="98"/>
      <c r="AO6" s="99"/>
      <c r="AP6" s="98"/>
      <c r="AQ6" s="98"/>
      <c r="AR6" s="98"/>
      <c r="AS6" s="98"/>
      <c r="AT6" s="98"/>
      <c r="AU6" s="99"/>
      <c r="AX6" s="95"/>
      <c r="AY6" s="138"/>
      <c r="BA6" s="326" t="str">
        <f>Mannschaften!C11</f>
        <v>2.</v>
      </c>
      <c r="BB6" s="326"/>
      <c r="BC6" s="193"/>
      <c r="BD6" s="327" t="s">
        <v>23</v>
      </c>
      <c r="BE6" s="327"/>
      <c r="BF6" s="327"/>
      <c r="BG6" s="327"/>
      <c r="BH6" s="328"/>
    </row>
    <row r="7" spans="1:60" ht="19.5" customHeight="1">
      <c r="A7" s="332">
        <f>+'2.Beg-2'!A7</f>
        <v>38697</v>
      </c>
      <c r="B7" s="333"/>
      <c r="C7" s="334"/>
      <c r="D7" s="335"/>
      <c r="E7" s="335"/>
      <c r="F7" s="336"/>
      <c r="G7" s="337" t="str">
        <f>+Ergebnisse!B15</f>
        <v>Marvin, Scherlatzik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9"/>
      <c r="AH7" s="107" t="s">
        <v>47</v>
      </c>
      <c r="AI7" s="108"/>
      <c r="AJ7" s="108"/>
      <c r="AK7" s="109"/>
      <c r="AL7" s="98"/>
      <c r="AM7" s="102" t="s">
        <v>36</v>
      </c>
      <c r="AN7" s="98"/>
      <c r="AO7" s="99"/>
      <c r="AP7" s="98"/>
      <c r="AQ7" s="98"/>
      <c r="AR7" s="98"/>
      <c r="AS7" s="98"/>
      <c r="AT7" s="98"/>
      <c r="AU7" s="99"/>
      <c r="AX7" s="110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39" ht="19.5" customHeight="1">
      <c r="A8" s="113"/>
      <c r="B8" s="113"/>
      <c r="C8" s="114"/>
      <c r="D8" s="114"/>
      <c r="E8" s="114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AH8" s="116"/>
      <c r="AI8" s="116"/>
      <c r="AJ8" s="116"/>
      <c r="AM8" s="117"/>
    </row>
    <row r="9" ht="9.75" customHeight="1"/>
    <row r="10" spans="2:60" ht="9.75" customHeight="1"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1" t="s">
        <v>48</v>
      </c>
    </row>
    <row r="11" spans="1:60" ht="21" customHeight="1">
      <c r="A11" s="345" t="s">
        <v>40</v>
      </c>
      <c r="B11" s="321" t="str">
        <f>+B5</f>
        <v>Quang, Le Minh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4" t="s">
        <v>49</v>
      </c>
    </row>
    <row r="12" spans="1:60" ht="21" customHeight="1">
      <c r="A12" s="346"/>
      <c r="B12" s="32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7" t="s">
        <v>50</v>
      </c>
    </row>
    <row r="13" spans="1:60" ht="21" customHeight="1">
      <c r="A13" s="345" t="s">
        <v>41</v>
      </c>
      <c r="B13" s="321" t="str">
        <f>+D5</f>
        <v>Martin, Pascal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30" t="s">
        <v>50</v>
      </c>
    </row>
    <row r="14" spans="1:60" ht="21" customHeight="1">
      <c r="A14" s="346"/>
      <c r="B14" s="322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3" t="s">
        <v>49</v>
      </c>
    </row>
    <row r="15" spans="2:60" ht="9.75" customHeight="1">
      <c r="B15" s="134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1" t="s">
        <v>48</v>
      </c>
    </row>
    <row r="16" ht="15.75" customHeight="1">
      <c r="BH16" s="135"/>
    </row>
    <row r="17" spans="2:60" ht="9.75" customHeight="1">
      <c r="B17" s="136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1" t="s">
        <v>48</v>
      </c>
    </row>
    <row r="18" spans="1:60" ht="21" customHeight="1">
      <c r="A18" s="345" t="s">
        <v>40</v>
      </c>
      <c r="B18" s="321" t="str">
        <f>+B5</f>
        <v>Quang, Le Minh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 t="s">
        <v>49</v>
      </c>
    </row>
    <row r="19" spans="1:60" ht="20.25" customHeight="1">
      <c r="A19" s="346"/>
      <c r="B19" s="322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7" t="s">
        <v>50</v>
      </c>
    </row>
    <row r="20" spans="1:60" ht="20.25" customHeight="1">
      <c r="A20" s="345" t="s">
        <v>41</v>
      </c>
      <c r="B20" s="321" t="str">
        <f>+D5</f>
        <v>Martin, Pascal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30" t="s">
        <v>50</v>
      </c>
    </row>
    <row r="21" spans="1:60" ht="21" customHeight="1">
      <c r="A21" s="346"/>
      <c r="B21" s="322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3" t="s">
        <v>49</v>
      </c>
    </row>
    <row r="22" spans="2:60" ht="9.75" customHeight="1"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1" t="s">
        <v>48</v>
      </c>
    </row>
    <row r="23" ht="15.75" customHeight="1">
      <c r="BH23" s="135"/>
    </row>
    <row r="24" spans="2:60" ht="9.75" customHeight="1">
      <c r="B24" s="136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1" t="s">
        <v>48</v>
      </c>
    </row>
    <row r="25" spans="1:60" ht="21" customHeight="1">
      <c r="A25" s="345" t="s">
        <v>40</v>
      </c>
      <c r="B25" s="321" t="str">
        <f>+B5</f>
        <v>Quang, Le Minh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4" t="s">
        <v>49</v>
      </c>
    </row>
    <row r="26" spans="1:60" ht="21" customHeight="1">
      <c r="A26" s="346"/>
      <c r="B26" s="32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7" t="s">
        <v>50</v>
      </c>
    </row>
    <row r="27" spans="1:60" ht="21" customHeight="1">
      <c r="A27" s="345" t="s">
        <v>41</v>
      </c>
      <c r="B27" s="321" t="str">
        <f>+D5</f>
        <v>Martin, Pascal</v>
      </c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30" t="s">
        <v>50</v>
      </c>
    </row>
    <row r="28" spans="1:60" ht="21" customHeight="1">
      <c r="A28" s="346"/>
      <c r="B28" s="322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3" t="s">
        <v>49</v>
      </c>
    </row>
    <row r="29" spans="2:60" ht="9.75" customHeight="1">
      <c r="B29" s="11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1" t="s">
        <v>48</v>
      </c>
    </row>
    <row r="30" ht="15.75" customHeight="1">
      <c r="BH30" s="135"/>
    </row>
    <row r="31" spans="2:60" ht="9.75" customHeight="1">
      <c r="B31" s="136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1" t="s">
        <v>48</v>
      </c>
    </row>
    <row r="32" spans="1:60" ht="21" customHeight="1">
      <c r="A32" s="345" t="s">
        <v>40</v>
      </c>
      <c r="B32" s="321" t="str">
        <f>+B5</f>
        <v>Quang, Le Minh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4" t="s">
        <v>49</v>
      </c>
    </row>
    <row r="33" spans="1:60" ht="21" customHeight="1">
      <c r="A33" s="346"/>
      <c r="B33" s="32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7" t="s">
        <v>50</v>
      </c>
    </row>
    <row r="34" spans="1:60" ht="21" customHeight="1">
      <c r="A34" s="345" t="s">
        <v>41</v>
      </c>
      <c r="B34" s="321" t="str">
        <f>+D5</f>
        <v>Martin, Pascal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 t="s">
        <v>50</v>
      </c>
    </row>
    <row r="35" spans="1:60" ht="21" customHeight="1">
      <c r="A35" s="346"/>
      <c r="B35" s="322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3" t="s">
        <v>49</v>
      </c>
    </row>
    <row r="36" spans="2:60" ht="9.75" customHeight="1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1" t="s">
        <v>48</v>
      </c>
    </row>
    <row r="37" ht="15.75" customHeight="1">
      <c r="BH37" s="135"/>
    </row>
    <row r="38" spans="2:60" ht="9.75" customHeight="1">
      <c r="B38" s="136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1" t="s">
        <v>48</v>
      </c>
    </row>
    <row r="39" spans="1:60" ht="21" customHeight="1">
      <c r="A39" s="345" t="s">
        <v>40</v>
      </c>
      <c r="B39" s="321" t="str">
        <f>+B5</f>
        <v>Quang, Le Minh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4" t="s">
        <v>49</v>
      </c>
    </row>
    <row r="40" spans="1:60" ht="21" customHeight="1">
      <c r="A40" s="346"/>
      <c r="B40" s="344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7" t="s">
        <v>50</v>
      </c>
    </row>
    <row r="41" spans="1:60" ht="21" customHeight="1">
      <c r="A41" s="345" t="s">
        <v>41</v>
      </c>
      <c r="B41" s="321" t="str">
        <f>+D5</f>
        <v>Martin, Pascal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30" t="s">
        <v>50</v>
      </c>
    </row>
    <row r="42" spans="1:60" ht="19.5" customHeight="1">
      <c r="A42" s="346"/>
      <c r="B42" s="32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3" t="s">
        <v>49</v>
      </c>
    </row>
    <row r="43" spans="2:60" ht="9.75" customHeight="1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1" t="s">
        <v>48</v>
      </c>
    </row>
    <row r="45" s="137" customFormat="1" ht="12.75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</sheetData>
  <mergeCells count="32">
    <mergeCell ref="AX3:BH3"/>
    <mergeCell ref="AX4:BH4"/>
    <mergeCell ref="AX5:BH5"/>
    <mergeCell ref="BA6:BB6"/>
    <mergeCell ref="BD6:BH6"/>
    <mergeCell ref="B11:B12"/>
    <mergeCell ref="B13:B14"/>
    <mergeCell ref="B18:B19"/>
    <mergeCell ref="A11:A12"/>
    <mergeCell ref="A13:A14"/>
    <mergeCell ref="A18:A19"/>
    <mergeCell ref="A34:A35"/>
    <mergeCell ref="B20:B21"/>
    <mergeCell ref="B25:B26"/>
    <mergeCell ref="B27:B28"/>
    <mergeCell ref="B32:B33"/>
    <mergeCell ref="B34:B35"/>
    <mergeCell ref="A20:A21"/>
    <mergeCell ref="A25:A26"/>
    <mergeCell ref="A27:A28"/>
    <mergeCell ref="A32:A33"/>
    <mergeCell ref="B39:B40"/>
    <mergeCell ref="B41:B42"/>
    <mergeCell ref="A39:A40"/>
    <mergeCell ref="A41:A42"/>
    <mergeCell ref="A7:B7"/>
    <mergeCell ref="C7:F7"/>
    <mergeCell ref="G7:Y7"/>
    <mergeCell ref="A3:B3"/>
    <mergeCell ref="E3:R3"/>
    <mergeCell ref="S4:Y4"/>
    <mergeCell ref="D5:R5"/>
  </mergeCells>
  <printOptions horizontalCentered="1" verticalCentered="1"/>
  <pageMargins left="0" right="0" top="0.3937007874015748" bottom="0" header="0.11811023622047245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BH43"/>
  <sheetViews>
    <sheetView showGridLines="0" zoomScale="75" zoomScaleNormal="75" workbookViewId="0" topLeftCell="A1">
      <selection activeCell="G8" sqref="G8"/>
    </sheetView>
  </sheetViews>
  <sheetFormatPr defaultColWidth="11.421875" defaultRowHeight="12.75"/>
  <cols>
    <col min="1" max="1" width="2.28125" style="82" customWidth="1"/>
    <col min="2" max="2" width="28.140625" style="82" customWidth="1"/>
    <col min="3" max="59" width="2.7109375" style="82" customWidth="1"/>
    <col min="60" max="60" width="11.7109375" style="82" customWidth="1"/>
    <col min="61" max="16384" width="10.00390625" style="82" customWidth="1"/>
  </cols>
  <sheetData>
    <row r="1" spans="1:50" ht="25.5" customHeight="1">
      <c r="A1" s="81" t="s">
        <v>32</v>
      </c>
      <c r="AX1" s="83" t="s">
        <v>33</v>
      </c>
    </row>
    <row r="2" spans="42:60" ht="9.75" customHeight="1">
      <c r="AP2" s="84" t="s">
        <v>34</v>
      </c>
      <c r="AQ2" s="85"/>
      <c r="AR2" s="85"/>
      <c r="AS2" s="85"/>
      <c r="AT2" s="85"/>
      <c r="AU2" s="86"/>
      <c r="AX2" s="87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340" t="str">
        <f>+Mannschaften!A17</f>
        <v>Squash Cracks</v>
      </c>
      <c r="B3" s="341"/>
      <c r="C3" s="90" t="s">
        <v>51</v>
      </c>
      <c r="D3" s="91"/>
      <c r="E3" s="340" t="str">
        <f>+Ergebnisse!I18</f>
        <v>1.SC Karlsruhe I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1"/>
      <c r="AH3" s="92" t="s">
        <v>35</v>
      </c>
      <c r="AI3" s="93"/>
      <c r="AJ3" s="93"/>
      <c r="AK3" s="87"/>
      <c r="AL3" s="88"/>
      <c r="AM3" s="94" t="s">
        <v>36</v>
      </c>
      <c r="AN3" s="88"/>
      <c r="AO3" s="89"/>
      <c r="AP3" s="88"/>
      <c r="AQ3" s="88"/>
      <c r="AR3" s="88"/>
      <c r="AS3" s="88"/>
      <c r="AT3" s="88"/>
      <c r="AU3" s="89"/>
      <c r="AX3" s="323" t="str">
        <f>Mannschaften!I11</f>
        <v>Jugendoberliga</v>
      </c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ht="19.5" customHeight="1">
      <c r="A4" s="96" t="s">
        <v>37</v>
      </c>
      <c r="S4" s="343"/>
      <c r="T4" s="343" t="s">
        <v>38</v>
      </c>
      <c r="U4" s="343"/>
      <c r="V4" s="343"/>
      <c r="W4" s="343"/>
      <c r="X4" s="343"/>
      <c r="Y4" s="343"/>
      <c r="AH4" s="92" t="s">
        <v>39</v>
      </c>
      <c r="AI4" s="93"/>
      <c r="AJ4" s="93"/>
      <c r="AK4" s="87"/>
      <c r="AL4" s="88"/>
      <c r="AM4" s="94" t="s">
        <v>36</v>
      </c>
      <c r="AN4" s="88"/>
      <c r="AO4" s="89"/>
      <c r="AP4" s="88"/>
      <c r="AQ4" s="88"/>
      <c r="AR4" s="88"/>
      <c r="AS4" s="88"/>
      <c r="AT4" s="88"/>
      <c r="AU4" s="89"/>
      <c r="AX4" s="323" t="str">
        <f>Mannschaften!D5</f>
        <v>Saison 2005-2006</v>
      </c>
      <c r="AY4" s="324"/>
      <c r="AZ4" s="324"/>
      <c r="BA4" s="324"/>
      <c r="BB4" s="324"/>
      <c r="BC4" s="324"/>
      <c r="BD4" s="324"/>
      <c r="BE4" s="324"/>
      <c r="BF4" s="324"/>
      <c r="BG4" s="324"/>
      <c r="BH4" s="325"/>
    </row>
    <row r="5" spans="1:60" ht="19.5" customHeight="1">
      <c r="A5" s="97" t="s">
        <v>40</v>
      </c>
      <c r="B5" s="147" t="str">
        <f>+Ergebnisse!B13</f>
        <v>Nicol, Vogt</v>
      </c>
      <c r="C5" s="145" t="s">
        <v>41</v>
      </c>
      <c r="D5" s="329" t="str">
        <f>+Ergebnisse!H20</f>
        <v>Tanita, Raval</v>
      </c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100"/>
      <c r="T5" s="101"/>
      <c r="U5" s="101"/>
      <c r="V5" s="102" t="s">
        <v>36</v>
      </c>
      <c r="W5" s="101"/>
      <c r="X5" s="101"/>
      <c r="Y5" s="103"/>
      <c r="AH5" s="92" t="s">
        <v>42</v>
      </c>
      <c r="AI5" s="104"/>
      <c r="AJ5" s="104"/>
      <c r="AK5" s="87"/>
      <c r="AL5" s="88"/>
      <c r="AM5" s="94" t="s">
        <v>36</v>
      </c>
      <c r="AN5" s="88"/>
      <c r="AO5" s="89"/>
      <c r="AP5" s="88"/>
      <c r="AQ5" s="88"/>
      <c r="AR5" s="88"/>
      <c r="AS5" s="88"/>
      <c r="AT5" s="88"/>
      <c r="AU5" s="89"/>
      <c r="AX5" s="323"/>
      <c r="AY5" s="324"/>
      <c r="AZ5" s="324"/>
      <c r="BA5" s="324"/>
      <c r="BB5" s="324"/>
      <c r="BC5" s="324"/>
      <c r="BD5" s="324"/>
      <c r="BE5" s="324"/>
      <c r="BF5" s="324"/>
      <c r="BG5" s="324"/>
      <c r="BH5" s="325"/>
    </row>
    <row r="6" spans="1:60" ht="19.5" customHeight="1">
      <c r="A6" s="105" t="s">
        <v>43</v>
      </c>
      <c r="C6" s="106" t="s">
        <v>44</v>
      </c>
      <c r="D6" s="106"/>
      <c r="E6" s="106"/>
      <c r="F6" s="106"/>
      <c r="G6" s="106" t="s">
        <v>45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H6" s="107" t="s">
        <v>46</v>
      </c>
      <c r="AI6" s="108"/>
      <c r="AJ6" s="108"/>
      <c r="AK6" s="109"/>
      <c r="AL6" s="98"/>
      <c r="AM6" s="102" t="s">
        <v>36</v>
      </c>
      <c r="AN6" s="98"/>
      <c r="AO6" s="99"/>
      <c r="AP6" s="98"/>
      <c r="AQ6" s="98"/>
      <c r="AR6" s="98"/>
      <c r="AS6" s="98"/>
      <c r="AT6" s="98"/>
      <c r="AU6" s="99"/>
      <c r="AX6" s="95"/>
      <c r="AY6" s="138"/>
      <c r="BA6" s="326" t="str">
        <f>Mannschaften!C11</f>
        <v>2.</v>
      </c>
      <c r="BB6" s="326"/>
      <c r="BC6" s="193"/>
      <c r="BD6" s="327" t="s">
        <v>23</v>
      </c>
      <c r="BE6" s="327"/>
      <c r="BF6" s="327"/>
      <c r="BG6" s="327"/>
      <c r="BH6" s="328"/>
    </row>
    <row r="7" spans="1:60" ht="19.5" customHeight="1">
      <c r="A7" s="332">
        <f>+Mannschaften!C12</f>
        <v>38697</v>
      </c>
      <c r="B7" s="333"/>
      <c r="C7" s="334"/>
      <c r="D7" s="335">
        <v>1</v>
      </c>
      <c r="E7" s="335">
        <v>1</v>
      </c>
      <c r="F7" s="336"/>
      <c r="G7" s="337" t="str">
        <f>+Ergebnisse!B27</f>
        <v>Marie, Wiens</v>
      </c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9"/>
      <c r="AH7" s="107" t="s">
        <v>47</v>
      </c>
      <c r="AI7" s="108"/>
      <c r="AJ7" s="108"/>
      <c r="AK7" s="109"/>
      <c r="AL7" s="98"/>
      <c r="AM7" s="102" t="s">
        <v>36</v>
      </c>
      <c r="AN7" s="98"/>
      <c r="AO7" s="99"/>
      <c r="AP7" s="98"/>
      <c r="AQ7" s="98"/>
      <c r="AR7" s="98"/>
      <c r="AS7" s="98"/>
      <c r="AT7" s="98"/>
      <c r="AU7" s="99"/>
      <c r="AX7" s="110"/>
      <c r="AY7" s="111"/>
      <c r="AZ7" s="111"/>
      <c r="BA7" s="111"/>
      <c r="BB7" s="111"/>
      <c r="BC7" s="111"/>
      <c r="BD7" s="111"/>
      <c r="BE7" s="111"/>
      <c r="BF7" s="111"/>
      <c r="BG7" s="111"/>
      <c r="BH7" s="112"/>
    </row>
    <row r="8" spans="1:39" ht="19.5" customHeight="1">
      <c r="A8" s="113"/>
      <c r="B8" s="113"/>
      <c r="C8" s="114"/>
      <c r="D8" s="114"/>
      <c r="E8" s="114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AH8" s="116"/>
      <c r="AI8" s="116"/>
      <c r="AJ8" s="116"/>
      <c r="AM8" s="117"/>
    </row>
    <row r="9" ht="9.75" customHeight="1"/>
    <row r="10" spans="2:60" ht="9.75" customHeight="1">
      <c r="B10" s="118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44" t="s">
        <v>48</v>
      </c>
    </row>
    <row r="11" spans="1:60" ht="21" customHeight="1">
      <c r="A11" s="319" t="s">
        <v>40</v>
      </c>
      <c r="B11" s="321" t="str">
        <f>+B5</f>
        <v>Nicol, Vogt</v>
      </c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40" t="s">
        <v>49</v>
      </c>
    </row>
    <row r="12" spans="1:60" ht="21" customHeight="1">
      <c r="A12" s="320"/>
      <c r="B12" s="32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41" t="s">
        <v>50</v>
      </c>
    </row>
    <row r="13" spans="1:60" ht="21" customHeight="1">
      <c r="A13" s="319" t="s">
        <v>41</v>
      </c>
      <c r="B13" s="321" t="str">
        <f>+D5</f>
        <v>Tanita, Raval</v>
      </c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42" t="s">
        <v>50</v>
      </c>
    </row>
    <row r="14" spans="1:60" ht="21" customHeight="1">
      <c r="A14" s="320"/>
      <c r="B14" s="322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43" t="s">
        <v>49</v>
      </c>
    </row>
    <row r="15" spans="2:60" ht="9.75" customHeight="1">
      <c r="B15" s="134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44" t="s">
        <v>48</v>
      </c>
    </row>
    <row r="16" ht="15.75" customHeight="1">
      <c r="BH16" s="135"/>
    </row>
    <row r="17" spans="2:60" ht="9.75" customHeight="1">
      <c r="B17" s="136"/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44" t="s">
        <v>48</v>
      </c>
    </row>
    <row r="18" spans="1:60" ht="21" customHeight="1">
      <c r="A18" s="319" t="s">
        <v>40</v>
      </c>
      <c r="B18" s="321" t="str">
        <f>+B5</f>
        <v>Nicol, Vogt</v>
      </c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40" t="s">
        <v>49</v>
      </c>
    </row>
    <row r="19" spans="1:60" ht="21" customHeight="1">
      <c r="A19" s="320"/>
      <c r="B19" s="322"/>
      <c r="C19" s="125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41" t="s">
        <v>50</v>
      </c>
    </row>
    <row r="20" spans="1:60" ht="21" customHeight="1">
      <c r="A20" s="319" t="s">
        <v>41</v>
      </c>
      <c r="B20" s="321" t="str">
        <f>+D5</f>
        <v>Tanita, Raval</v>
      </c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42" t="s">
        <v>50</v>
      </c>
    </row>
    <row r="21" spans="1:60" ht="21" customHeight="1">
      <c r="A21" s="320"/>
      <c r="B21" s="322"/>
      <c r="C21" s="131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43" t="s">
        <v>49</v>
      </c>
    </row>
    <row r="22" spans="2:60" ht="9.75" customHeight="1">
      <c r="B22" s="119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44" t="s">
        <v>48</v>
      </c>
    </row>
    <row r="23" ht="15.75" customHeight="1">
      <c r="BH23" s="135"/>
    </row>
    <row r="24" spans="2:60" ht="9.75" customHeight="1">
      <c r="B24" s="136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44" t="s">
        <v>48</v>
      </c>
    </row>
    <row r="25" spans="1:60" ht="21" customHeight="1">
      <c r="A25" s="319" t="s">
        <v>40</v>
      </c>
      <c r="B25" s="321" t="str">
        <f>+B5</f>
        <v>Nicol, Vogt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40" t="s">
        <v>49</v>
      </c>
    </row>
    <row r="26" spans="1:60" ht="21" customHeight="1">
      <c r="A26" s="320"/>
      <c r="B26" s="322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41" t="s">
        <v>50</v>
      </c>
    </row>
    <row r="27" spans="1:60" ht="21" customHeight="1">
      <c r="A27" s="319" t="s">
        <v>41</v>
      </c>
      <c r="B27" s="321" t="str">
        <f>+D5</f>
        <v>Tanita, Raval</v>
      </c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42" t="s">
        <v>50</v>
      </c>
    </row>
    <row r="28" spans="1:60" ht="21" customHeight="1">
      <c r="A28" s="320"/>
      <c r="B28" s="322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43" t="s">
        <v>49</v>
      </c>
    </row>
    <row r="29" spans="2:60" ht="9.75" customHeight="1">
      <c r="B29" s="11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44" t="s">
        <v>48</v>
      </c>
    </row>
    <row r="30" ht="15.75" customHeight="1">
      <c r="BH30" s="135"/>
    </row>
    <row r="31" spans="2:60" ht="9.75" customHeight="1">
      <c r="B31" s="136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44" t="s">
        <v>48</v>
      </c>
    </row>
    <row r="32" spans="1:60" ht="21" customHeight="1">
      <c r="A32" s="319" t="s">
        <v>40</v>
      </c>
      <c r="B32" s="321" t="str">
        <f>+B5</f>
        <v>Nicol, Vogt</v>
      </c>
      <c r="C32" s="122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40" t="s">
        <v>49</v>
      </c>
    </row>
    <row r="33" spans="1:60" ht="21" customHeight="1">
      <c r="A33" s="320"/>
      <c r="B33" s="32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41" t="s">
        <v>50</v>
      </c>
    </row>
    <row r="34" spans="1:60" ht="21" customHeight="1">
      <c r="A34" s="319" t="s">
        <v>41</v>
      </c>
      <c r="B34" s="321" t="str">
        <f>+D5</f>
        <v>Tanita, Raval</v>
      </c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42" t="s">
        <v>50</v>
      </c>
    </row>
    <row r="35" spans="1:60" ht="21" customHeight="1">
      <c r="A35" s="320"/>
      <c r="B35" s="322"/>
      <c r="C35" s="131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43" t="s">
        <v>49</v>
      </c>
    </row>
    <row r="36" spans="2:60" ht="9.75" customHeight="1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44" t="s">
        <v>48</v>
      </c>
    </row>
    <row r="37" ht="15.75" customHeight="1">
      <c r="BH37" s="135"/>
    </row>
    <row r="38" spans="2:60" ht="9.75" customHeight="1">
      <c r="B38" s="136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44" t="s">
        <v>48</v>
      </c>
    </row>
    <row r="39" spans="1:60" ht="21" customHeight="1">
      <c r="A39" s="319" t="s">
        <v>40</v>
      </c>
      <c r="B39" s="321" t="str">
        <f>+B5</f>
        <v>Nicol, Vogt</v>
      </c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40" t="s">
        <v>49</v>
      </c>
    </row>
    <row r="40" spans="1:60" ht="21" customHeight="1">
      <c r="A40" s="320"/>
      <c r="B40" s="322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41" t="s">
        <v>50</v>
      </c>
    </row>
    <row r="41" spans="1:60" ht="21" customHeight="1">
      <c r="A41" s="319" t="s">
        <v>41</v>
      </c>
      <c r="B41" s="321" t="str">
        <f>+D5</f>
        <v>Tanita, Raval</v>
      </c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42" t="s">
        <v>50</v>
      </c>
    </row>
    <row r="42" spans="1:60" ht="21" customHeight="1">
      <c r="A42" s="320"/>
      <c r="B42" s="32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43" t="s">
        <v>49</v>
      </c>
    </row>
    <row r="43" spans="2:60" ht="9.75" customHeight="1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44" t="s">
        <v>48</v>
      </c>
    </row>
    <row r="45" s="137" customFormat="1" ht="12.75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</sheetData>
  <mergeCells count="32">
    <mergeCell ref="A3:B3"/>
    <mergeCell ref="E3:R3"/>
    <mergeCell ref="S4:Y4"/>
    <mergeCell ref="AX3:BH3"/>
    <mergeCell ref="AX4:BH4"/>
    <mergeCell ref="AX5:BH5"/>
    <mergeCell ref="BA6:BB6"/>
    <mergeCell ref="BD6:BH6"/>
    <mergeCell ref="A11:A12"/>
    <mergeCell ref="B11:B12"/>
    <mergeCell ref="D5:R5"/>
    <mergeCell ref="A7:B7"/>
    <mergeCell ref="C7:F7"/>
    <mergeCell ref="G7:Y7"/>
    <mergeCell ref="A13:A14"/>
    <mergeCell ref="B13:B14"/>
    <mergeCell ref="A18:A19"/>
    <mergeCell ref="B18:B19"/>
    <mergeCell ref="A20:A21"/>
    <mergeCell ref="B20:B21"/>
    <mergeCell ref="A25:A26"/>
    <mergeCell ref="B25:B26"/>
    <mergeCell ref="A27:A28"/>
    <mergeCell ref="B27:B28"/>
    <mergeCell ref="A32:A33"/>
    <mergeCell ref="B32:B33"/>
    <mergeCell ref="A41:A42"/>
    <mergeCell ref="B41:B42"/>
    <mergeCell ref="A34:A35"/>
    <mergeCell ref="B34:B35"/>
    <mergeCell ref="A39:A40"/>
    <mergeCell ref="B39:B40"/>
  </mergeCells>
  <printOptions horizontalCentered="1" verticalCentered="1"/>
  <pageMargins left="0" right="0" top="0.3937007874015748" bottom="0" header="0.11811023622047245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Landesliga 1. Spieltag</dc:title>
  <dc:subject/>
  <dc:creator>Ulbricht</dc:creator>
  <cp:keywords/>
  <dc:description/>
  <cp:lastModifiedBy>Reiner Ulbricht</cp:lastModifiedBy>
  <cp:lastPrinted>2005-12-11T15:10:33Z</cp:lastPrinted>
  <dcterms:created xsi:type="dcterms:W3CDTF">2003-03-13T08:51:01Z</dcterms:created>
  <dcterms:modified xsi:type="dcterms:W3CDTF">2005-12-11T19:57:23Z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133865416</vt:i4>
  </property>
  <property fmtid="{D5CDD505-2E9C-101B-9397-08002B2CF9AE}" pid="4" name="_EmailSubje">
    <vt:lpwstr>Jugend Squash Cracks</vt:lpwstr>
  </property>
  <property fmtid="{D5CDD505-2E9C-101B-9397-08002B2CF9AE}" pid="5" name="_AuthorEma">
    <vt:lpwstr>rulbricht@versanet.de</vt:lpwstr>
  </property>
  <property fmtid="{D5CDD505-2E9C-101B-9397-08002B2CF9AE}" pid="6" name="_AuthorEmailDisplayNa">
    <vt:lpwstr>Reiner Ulbricht</vt:lpwstr>
  </property>
</Properties>
</file>